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2"/>
  </bookViews>
  <sheets>
    <sheet name="2015公共事业管理" sheetId="9" r:id="rId1"/>
    <sheet name="2014公共事业管理（体育）" sheetId="2" r:id="rId2"/>
    <sheet name="2015教育学" sheetId="10" r:id="rId3"/>
    <sheet name="2015体育经济与管理" sheetId="11" r:id="rId4"/>
    <sheet name="2015运动训练" sheetId="12" r:id="rId5"/>
  </sheets>
  <calcPr calcId="124519"/>
</workbook>
</file>

<file path=xl/calcChain.xml><?xml version="1.0" encoding="utf-8"?>
<calcChain xmlns="http://schemas.openxmlformats.org/spreadsheetml/2006/main">
  <c r="P3" i="10"/>
  <c r="P4"/>
  <c r="P6"/>
  <c r="P5"/>
  <c r="P7"/>
  <c r="P8"/>
  <c r="P10"/>
  <c r="P11"/>
  <c r="P9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2"/>
  <c r="P3" i="12"/>
  <c r="P4"/>
  <c r="P5"/>
  <c r="P6"/>
  <c r="P8"/>
  <c r="P7"/>
  <c r="P9"/>
  <c r="P10"/>
  <c r="P11"/>
  <c r="P12"/>
  <c r="P18"/>
  <c r="P13"/>
  <c r="P14"/>
  <c r="P15"/>
  <c r="P16"/>
  <c r="P17"/>
  <c r="P19"/>
  <c r="P20"/>
  <c r="P21"/>
  <c r="P22"/>
  <c r="P23"/>
  <c r="P24"/>
  <c r="P25"/>
  <c r="P27"/>
  <c r="P26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2"/>
  <c r="P3" i="11"/>
  <c r="P7"/>
  <c r="P4"/>
  <c r="P5"/>
  <c r="P6"/>
  <c r="P8"/>
  <c r="P9"/>
  <c r="P10"/>
  <c r="P11"/>
  <c r="P12"/>
  <c r="P13"/>
  <c r="P14"/>
  <c r="P15"/>
  <c r="P16"/>
  <c r="P2"/>
  <c r="P13" i="2"/>
  <c r="P4"/>
  <c r="P5"/>
  <c r="P6"/>
  <c r="P7"/>
  <c r="P9"/>
  <c r="P8"/>
  <c r="P10"/>
  <c r="P2"/>
  <c r="P11"/>
  <c r="P12"/>
  <c r="P15"/>
  <c r="P16"/>
  <c r="P17"/>
  <c r="P18"/>
  <c r="P19"/>
  <c r="P20"/>
  <c r="P21"/>
  <c r="P14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3"/>
  <c r="P4" i="9" l="1"/>
  <c r="P2"/>
  <c r="P5"/>
  <c r="P7"/>
  <c r="P6"/>
  <c r="P9"/>
  <c r="P8"/>
  <c r="P10"/>
  <c r="P11"/>
  <c r="P12"/>
  <c r="P3"/>
  <c r="I2" i="12" l="1"/>
  <c r="O2" s="1"/>
  <c r="I4"/>
  <c r="O4" s="1"/>
  <c r="I5"/>
  <c r="O5" s="1"/>
  <c r="I7"/>
  <c r="O7" s="1"/>
  <c r="I6"/>
  <c r="O6" s="1"/>
  <c r="I8"/>
  <c r="O8" s="1"/>
  <c r="I9"/>
  <c r="O9" s="1"/>
  <c r="I10"/>
  <c r="O10" s="1"/>
  <c r="I11"/>
  <c r="O11" s="1"/>
  <c r="I12"/>
  <c r="O12" s="1"/>
  <c r="I13"/>
  <c r="O13" s="1"/>
  <c r="I14"/>
  <c r="O14" s="1"/>
  <c r="I15"/>
  <c r="O15" s="1"/>
  <c r="I16"/>
  <c r="O16" s="1"/>
  <c r="I17"/>
  <c r="O17" s="1"/>
  <c r="I18"/>
  <c r="O18" s="1"/>
  <c r="I22"/>
  <c r="O22" s="1"/>
  <c r="I20"/>
  <c r="O20" s="1"/>
  <c r="I21"/>
  <c r="O21" s="1"/>
  <c r="I23"/>
  <c r="O23" s="1"/>
  <c r="I19"/>
  <c r="O19" s="1"/>
  <c r="I25"/>
  <c r="O25" s="1"/>
  <c r="I26"/>
  <c r="O26" s="1"/>
  <c r="I27"/>
  <c r="O27" s="1"/>
  <c r="I24"/>
  <c r="O24" s="1"/>
  <c r="I28"/>
  <c r="O28" s="1"/>
  <c r="I29"/>
  <c r="O29" s="1"/>
  <c r="I31"/>
  <c r="O31" s="1"/>
  <c r="I30"/>
  <c r="O30" s="1"/>
  <c r="I32"/>
  <c r="O32" s="1"/>
  <c r="I33"/>
  <c r="O33" s="1"/>
  <c r="I34"/>
  <c r="O34" s="1"/>
  <c r="I35"/>
  <c r="O35" s="1"/>
  <c r="I36"/>
  <c r="O36" s="1"/>
  <c r="I37"/>
  <c r="O37" s="1"/>
  <c r="I38"/>
  <c r="O38" s="1"/>
  <c r="I39"/>
  <c r="O39" s="1"/>
  <c r="I40"/>
  <c r="O40" s="1"/>
  <c r="I41"/>
  <c r="O41" s="1"/>
  <c r="I42"/>
  <c r="O42" s="1"/>
  <c r="I43"/>
  <c r="O43" s="1"/>
  <c r="I44"/>
  <c r="O44" s="1"/>
  <c r="I45"/>
  <c r="O45" s="1"/>
  <c r="I46"/>
  <c r="O46" s="1"/>
  <c r="I3"/>
  <c r="O3" s="1"/>
  <c r="I4" i="11"/>
  <c r="O4" s="1"/>
  <c r="I5"/>
  <c r="O5" s="1"/>
  <c r="I2"/>
  <c r="O2" s="1"/>
  <c r="I6"/>
  <c r="O6" s="1"/>
  <c r="I7"/>
  <c r="O7" s="1"/>
  <c r="I8"/>
  <c r="O8" s="1"/>
  <c r="I9"/>
  <c r="O9" s="1"/>
  <c r="I10"/>
  <c r="O10" s="1"/>
  <c r="I11"/>
  <c r="O11" s="1"/>
  <c r="I12"/>
  <c r="O12" s="1"/>
  <c r="I13"/>
  <c r="O13" s="1"/>
  <c r="I14"/>
  <c r="O14" s="1"/>
  <c r="I15"/>
  <c r="O15" s="1"/>
  <c r="I16"/>
  <c r="O16" s="1"/>
  <c r="I3"/>
  <c r="O3" s="1"/>
  <c r="I2" i="10"/>
  <c r="O2" s="1"/>
  <c r="I5"/>
  <c r="O5" s="1"/>
  <c r="I6"/>
  <c r="O6" s="1"/>
  <c r="I12"/>
  <c r="O12" s="1"/>
  <c r="I4"/>
  <c r="O4" s="1"/>
  <c r="I3"/>
  <c r="O3" s="1"/>
  <c r="I16"/>
  <c r="O16" s="1"/>
  <c r="I9"/>
  <c r="O9" s="1"/>
  <c r="I11"/>
  <c r="O11" s="1"/>
  <c r="I17"/>
  <c r="O17" s="1"/>
  <c r="I10"/>
  <c r="O10" s="1"/>
  <c r="I13"/>
  <c r="O13" s="1"/>
  <c r="I15"/>
  <c r="O15" s="1"/>
  <c r="I14"/>
  <c r="O14" s="1"/>
  <c r="I18"/>
  <c r="O18" s="1"/>
  <c r="I8"/>
  <c r="O8" s="1"/>
  <c r="I19"/>
  <c r="O19" s="1"/>
  <c r="I20"/>
  <c r="O20" s="1"/>
  <c r="I21"/>
  <c r="O21" s="1"/>
  <c r="I22"/>
  <c r="O22" s="1"/>
  <c r="I23"/>
  <c r="O23" s="1"/>
  <c r="I24"/>
  <c r="O24" s="1"/>
  <c r="I25"/>
  <c r="O25" s="1"/>
  <c r="I26"/>
  <c r="O26" s="1"/>
  <c r="I27"/>
  <c r="O27" s="1"/>
  <c r="I28"/>
  <c r="O28" s="1"/>
  <c r="I29"/>
  <c r="O29" s="1"/>
  <c r="I30"/>
  <c r="O30" s="1"/>
  <c r="I7"/>
  <c r="O7" s="1"/>
  <c r="I7" i="2"/>
  <c r="O7" s="1"/>
  <c r="I8"/>
  <c r="O8" s="1"/>
  <c r="I3"/>
  <c r="O3" s="1"/>
  <c r="I10"/>
  <c r="O10" s="1"/>
  <c r="I2"/>
  <c r="O2" s="1"/>
  <c r="I11"/>
  <c r="O11" s="1"/>
  <c r="I12"/>
  <c r="O12" s="1"/>
  <c r="I9"/>
  <c r="O9" s="1"/>
  <c r="I13"/>
  <c r="O13" s="1"/>
  <c r="I15"/>
  <c r="O15" s="1"/>
  <c r="I4"/>
  <c r="O4" s="1"/>
  <c r="I17"/>
  <c r="O17" s="1"/>
  <c r="I16"/>
  <c r="O16" s="1"/>
  <c r="I18"/>
  <c r="O18" s="1"/>
  <c r="I19"/>
  <c r="O19" s="1"/>
  <c r="I20"/>
  <c r="O20" s="1"/>
  <c r="I6"/>
  <c r="O6" s="1"/>
  <c r="I21"/>
  <c r="O21" s="1"/>
  <c r="I22"/>
  <c r="O22" s="1"/>
  <c r="I23"/>
  <c r="O23" s="1"/>
  <c r="I24"/>
  <c r="O24" s="1"/>
  <c r="I25"/>
  <c r="O25" s="1"/>
  <c r="I26"/>
  <c r="O26" s="1"/>
  <c r="I27"/>
  <c r="O27" s="1"/>
  <c r="I28"/>
  <c r="O28" s="1"/>
  <c r="I30"/>
  <c r="O30" s="1"/>
  <c r="I29"/>
  <c r="O29" s="1"/>
  <c r="I31"/>
  <c r="O31" s="1"/>
  <c r="I32"/>
  <c r="O32" s="1"/>
  <c r="I33"/>
  <c r="O33" s="1"/>
  <c r="I34"/>
  <c r="O34" s="1"/>
  <c r="I14"/>
  <c r="O14" s="1"/>
  <c r="I35"/>
  <c r="O35" s="1"/>
  <c r="I36"/>
  <c r="O36" s="1"/>
  <c r="I37"/>
  <c r="O37" s="1"/>
  <c r="I38"/>
  <c r="O38" s="1"/>
  <c r="I39"/>
  <c r="O39" s="1"/>
  <c r="I40"/>
  <c r="O40" s="1"/>
  <c r="I41"/>
  <c r="O41" s="1"/>
  <c r="I5"/>
  <c r="O5" s="1"/>
  <c r="I11" i="9"/>
  <c r="O11" s="1"/>
  <c r="I10"/>
  <c r="O10" s="1"/>
  <c r="I8"/>
  <c r="O8" s="1"/>
  <c r="I9"/>
  <c r="O9" s="1"/>
  <c r="I6"/>
  <c r="O6" s="1"/>
  <c r="I7"/>
  <c r="O7" s="1"/>
  <c r="I5"/>
  <c r="O5" s="1"/>
  <c r="I2"/>
  <c r="O2" s="1"/>
  <c r="I4"/>
  <c r="O4" s="1"/>
  <c r="I3"/>
  <c r="O3" s="1"/>
  <c r="I12"/>
  <c r="O12" s="1"/>
</calcChain>
</file>

<file path=xl/sharedStrings.xml><?xml version="1.0" encoding="utf-8"?>
<sst xmlns="http://schemas.openxmlformats.org/spreadsheetml/2006/main" count="925" uniqueCount="403">
  <si>
    <t>学号</t>
  </si>
  <si>
    <t>姓名</t>
  </si>
  <si>
    <t>专业名称</t>
  </si>
  <si>
    <t>行政班</t>
  </si>
  <si>
    <t>公共事业管理（体育）</t>
  </si>
  <si>
    <t>张天翊</t>
  </si>
  <si>
    <t>公共事业管理（体育）1401</t>
  </si>
  <si>
    <t>王子卉</t>
  </si>
  <si>
    <t>高晗</t>
  </si>
  <si>
    <t>胡思昀</t>
  </si>
  <si>
    <t>潘静怡</t>
  </si>
  <si>
    <t>廖瑜楠</t>
  </si>
  <si>
    <t>张思媛</t>
  </si>
  <si>
    <t>李宽</t>
  </si>
  <si>
    <t>董泽宇</t>
  </si>
  <si>
    <t>蔡文瑞</t>
  </si>
  <si>
    <t>王凯强</t>
  </si>
  <si>
    <t>陈天丹</t>
  </si>
  <si>
    <t>王绪睿</t>
  </si>
  <si>
    <t>赵维珏</t>
  </si>
  <si>
    <t>李卓尔</t>
  </si>
  <si>
    <t>李天一</t>
  </si>
  <si>
    <t>黄鸿平</t>
  </si>
  <si>
    <t>史东麟</t>
  </si>
  <si>
    <t>王一淞</t>
  </si>
  <si>
    <t>曾天</t>
  </si>
  <si>
    <t>陈绘衣</t>
  </si>
  <si>
    <t>张展志</t>
  </si>
  <si>
    <t>姚远</t>
  </si>
  <si>
    <t>阚昊</t>
  </si>
  <si>
    <t>马晓宇</t>
  </si>
  <si>
    <t>潘炳南</t>
  </si>
  <si>
    <t>朱丹丹</t>
  </si>
  <si>
    <t>林梦颖</t>
  </si>
  <si>
    <t>陆晓龙</t>
  </si>
  <si>
    <t>刘璐</t>
  </si>
  <si>
    <t>翟纯玉</t>
  </si>
  <si>
    <t>谢翰希</t>
  </si>
  <si>
    <t>李敏</t>
  </si>
  <si>
    <t>董翔宇</t>
  </si>
  <si>
    <t>黄灵</t>
  </si>
  <si>
    <t>刘嘉豪</t>
  </si>
  <si>
    <t>张梓晨</t>
  </si>
  <si>
    <t>胡馨如</t>
  </si>
  <si>
    <t>沈政宇</t>
  </si>
  <si>
    <t>王雪媛</t>
  </si>
  <si>
    <t>公共事业管理</t>
  </si>
  <si>
    <t>教育学</t>
  </si>
  <si>
    <t>体育经济与管理</t>
  </si>
  <si>
    <t>运动训练</t>
  </si>
  <si>
    <t>3150100744</t>
  </si>
  <si>
    <t>徐迎紫</t>
  </si>
  <si>
    <t>公共事业管理1501</t>
  </si>
  <si>
    <t>3150100745</t>
  </si>
  <si>
    <t>屠尔嘉</t>
  </si>
  <si>
    <t>3150100746</t>
  </si>
  <si>
    <t>郑佩翔</t>
  </si>
  <si>
    <t>3150100747</t>
  </si>
  <si>
    <t>任祖慧</t>
  </si>
  <si>
    <t>3150100748</t>
  </si>
  <si>
    <t>史语星</t>
  </si>
  <si>
    <t>3150100749</t>
  </si>
  <si>
    <t>傅锐杰</t>
  </si>
  <si>
    <t>3150100750</t>
  </si>
  <si>
    <t>龚思瑜</t>
  </si>
  <si>
    <t>3150105486</t>
  </si>
  <si>
    <t>徐逸昉</t>
  </si>
  <si>
    <t>3150105488</t>
  </si>
  <si>
    <t>薛双双</t>
  </si>
  <si>
    <t>3159801016</t>
  </si>
  <si>
    <t>陈梦蕾</t>
  </si>
  <si>
    <t>3159901022</t>
  </si>
  <si>
    <t>韩琳珺</t>
  </si>
  <si>
    <t>3150100019</t>
  </si>
  <si>
    <t>优丽土孜·依玛尔</t>
  </si>
  <si>
    <t>教育学1501</t>
  </si>
  <si>
    <t>3150100020</t>
  </si>
  <si>
    <t>阿迪拉·阿不来提</t>
  </si>
  <si>
    <t>3150100023</t>
  </si>
  <si>
    <t>伊帕尔古丽·麦提图尔荪</t>
  </si>
  <si>
    <t>3150100028</t>
  </si>
  <si>
    <t>迪娜热·司马义阿吉</t>
  </si>
  <si>
    <t>3150100690</t>
  </si>
  <si>
    <t>吴愿愿</t>
  </si>
  <si>
    <t>3150100735</t>
  </si>
  <si>
    <t>张无弦</t>
  </si>
  <si>
    <t>3150100736</t>
  </si>
  <si>
    <t>谢丹怡</t>
  </si>
  <si>
    <t>3150100737</t>
  </si>
  <si>
    <t>刘琦</t>
  </si>
  <si>
    <t>3150100738</t>
  </si>
  <si>
    <t>蔡潇</t>
  </si>
  <si>
    <t>3150100739</t>
  </si>
  <si>
    <t>蒋晨晨</t>
  </si>
  <si>
    <t>3150100740</t>
  </si>
  <si>
    <t>梁程宏</t>
  </si>
  <si>
    <t>3150100741</t>
  </si>
  <si>
    <t>张银露</t>
  </si>
  <si>
    <t>3150100742</t>
  </si>
  <si>
    <t>金漪佳</t>
  </si>
  <si>
    <t>3150100743</t>
  </si>
  <si>
    <t>马子滟</t>
  </si>
  <si>
    <t>3150101119</t>
  </si>
  <si>
    <t>罗煜</t>
  </si>
  <si>
    <t>3150101403</t>
  </si>
  <si>
    <t>林丽婷</t>
  </si>
  <si>
    <t>3150101497</t>
  </si>
  <si>
    <t>钱迪超</t>
  </si>
  <si>
    <t>3150101823</t>
  </si>
  <si>
    <t>任晨霞</t>
  </si>
  <si>
    <t>3150101856</t>
  </si>
  <si>
    <t>史涛</t>
  </si>
  <si>
    <t>3150103581</t>
  </si>
  <si>
    <t>徐楷文</t>
  </si>
  <si>
    <t>3150103586</t>
  </si>
  <si>
    <t>高江雯</t>
  </si>
  <si>
    <t>3150103842</t>
  </si>
  <si>
    <t>张金银</t>
  </si>
  <si>
    <t>3150104220</t>
  </si>
  <si>
    <t>吕秋艳</t>
  </si>
  <si>
    <t>3150104294</t>
  </si>
  <si>
    <t>杨浦云</t>
  </si>
  <si>
    <t>3150104507</t>
  </si>
  <si>
    <t>毕圣雪</t>
  </si>
  <si>
    <t>3150104601</t>
  </si>
  <si>
    <t>孙良红</t>
  </si>
  <si>
    <t>3150104630</t>
  </si>
  <si>
    <t>卢方果</t>
  </si>
  <si>
    <t>3150104853</t>
  </si>
  <si>
    <t>杨进玉</t>
  </si>
  <si>
    <t>3150105515</t>
  </si>
  <si>
    <t>黄牧云</t>
  </si>
  <si>
    <t>3150100751</t>
  </si>
  <si>
    <t>范书汇</t>
  </si>
  <si>
    <t>体育经济与管理1501</t>
  </si>
  <si>
    <t>3150100752</t>
  </si>
  <si>
    <t>王晨铭</t>
  </si>
  <si>
    <t>3150100753</t>
  </si>
  <si>
    <t>周书凝</t>
  </si>
  <si>
    <t>3150100754</t>
  </si>
  <si>
    <t>范楚瑶</t>
  </si>
  <si>
    <t>3150100755</t>
  </si>
  <si>
    <t>陈易楠</t>
  </si>
  <si>
    <t>3150100756</t>
  </si>
  <si>
    <t>马依群</t>
  </si>
  <si>
    <t>3150100757</t>
  </si>
  <si>
    <t>罗怡洲</t>
  </si>
  <si>
    <t>3150101651</t>
  </si>
  <si>
    <t>华晨铖</t>
  </si>
  <si>
    <t>3150101705</t>
  </si>
  <si>
    <t>郑宇佳</t>
  </si>
  <si>
    <t>3150101736</t>
  </si>
  <si>
    <t>杨青</t>
  </si>
  <si>
    <t>3150101762</t>
  </si>
  <si>
    <t>张吟秋</t>
  </si>
  <si>
    <t>3150103483</t>
  </si>
  <si>
    <t>李宇航</t>
  </si>
  <si>
    <t>3150104223</t>
  </si>
  <si>
    <t>李茁</t>
  </si>
  <si>
    <t>3150105483</t>
  </si>
  <si>
    <t>范雨欣</t>
  </si>
  <si>
    <t>3150105523</t>
  </si>
  <si>
    <t>蒙紫龙</t>
  </si>
  <si>
    <t>3150105518</t>
  </si>
  <si>
    <t>张达凌</t>
  </si>
  <si>
    <t>运动训练1501</t>
  </si>
  <si>
    <t>3150105543</t>
  </si>
  <si>
    <t>胥凯隆</t>
  </si>
  <si>
    <t>3150105544</t>
  </si>
  <si>
    <t>景润来</t>
  </si>
  <si>
    <t>3150105659</t>
  </si>
  <si>
    <t>何子薇</t>
  </si>
  <si>
    <t>3150105660</t>
  </si>
  <si>
    <t>吴泽</t>
  </si>
  <si>
    <t>3150105661</t>
  </si>
  <si>
    <t>喻菲</t>
  </si>
  <si>
    <t>3150105662</t>
  </si>
  <si>
    <t>毛圣伟</t>
  </si>
  <si>
    <t>3150105663</t>
  </si>
  <si>
    <t>李宇轩</t>
  </si>
  <si>
    <t>3150105664</t>
  </si>
  <si>
    <t>任任</t>
  </si>
  <si>
    <t>3150105665</t>
  </si>
  <si>
    <t>潘红</t>
  </si>
  <si>
    <t>3150105666</t>
  </si>
  <si>
    <t>杨浩</t>
  </si>
  <si>
    <t>3150105667</t>
  </si>
  <si>
    <t>杜嘉麒</t>
  </si>
  <si>
    <t>3150105668</t>
  </si>
  <si>
    <t>杨凯纯</t>
  </si>
  <si>
    <t>运动训练1502</t>
  </si>
  <si>
    <t>3150105669</t>
  </si>
  <si>
    <t>张浩榕</t>
  </si>
  <si>
    <t>3150105670</t>
  </si>
  <si>
    <t>黄裕涵</t>
  </si>
  <si>
    <t>3150105671</t>
  </si>
  <si>
    <t>宫云峰</t>
  </si>
  <si>
    <t>3150105672</t>
  </si>
  <si>
    <t>吴东凯</t>
  </si>
  <si>
    <t>3150105673</t>
  </si>
  <si>
    <t>黄益坤</t>
  </si>
  <si>
    <t>3150105674</t>
  </si>
  <si>
    <t>朱亮亮</t>
  </si>
  <si>
    <t>3150105675</t>
  </si>
  <si>
    <t>赵慧惠</t>
  </si>
  <si>
    <t>3150105676</t>
  </si>
  <si>
    <t>潘佳奇</t>
  </si>
  <si>
    <t>3150105677</t>
  </si>
  <si>
    <t>叶天歌</t>
  </si>
  <si>
    <t>3150105678</t>
  </si>
  <si>
    <t>廖梓超</t>
  </si>
  <si>
    <t>3150105679</t>
  </si>
  <si>
    <t>白梦圆</t>
  </si>
  <si>
    <t>3150105680</t>
  </si>
  <si>
    <t>仲亮</t>
  </si>
  <si>
    <t>3150105816</t>
  </si>
  <si>
    <t>葛炜琦</t>
  </si>
  <si>
    <t>3150105817</t>
  </si>
  <si>
    <t>王浚骁</t>
  </si>
  <si>
    <t>3150105900</t>
  </si>
  <si>
    <t>王心缘</t>
  </si>
  <si>
    <t>3150105901</t>
  </si>
  <si>
    <t>林忆楠</t>
  </si>
  <si>
    <t>3150105902</t>
  </si>
  <si>
    <t>潘璐</t>
  </si>
  <si>
    <t>3150105903</t>
  </si>
  <si>
    <t>谢雯玮</t>
  </si>
  <si>
    <t>3150105904</t>
  </si>
  <si>
    <t>李超群</t>
  </si>
  <si>
    <t>3150105905</t>
  </si>
  <si>
    <t>徐瑛超</t>
  </si>
  <si>
    <t>3150105906</t>
  </si>
  <si>
    <t>周颖</t>
  </si>
  <si>
    <t>3150105907</t>
  </si>
  <si>
    <t>潘若穆</t>
  </si>
  <si>
    <t>3150105909</t>
  </si>
  <si>
    <t>吕章钰赟</t>
  </si>
  <si>
    <t>3150105910</t>
  </si>
  <si>
    <t>樊家璐</t>
  </si>
  <si>
    <t>3150105925</t>
  </si>
  <si>
    <t>王芳</t>
  </si>
  <si>
    <t>3150105926</t>
  </si>
  <si>
    <t>曾祥威</t>
  </si>
  <si>
    <t>3150105927</t>
  </si>
  <si>
    <t>杨华昕</t>
  </si>
  <si>
    <t>3150105928</t>
  </si>
  <si>
    <t>陈杰</t>
  </si>
  <si>
    <t>3150105929</t>
  </si>
  <si>
    <t>任祝林</t>
  </si>
  <si>
    <t>3150105933</t>
  </si>
  <si>
    <t>赵天</t>
  </si>
  <si>
    <t>3150105934</t>
  </si>
  <si>
    <t>邓茹月</t>
  </si>
  <si>
    <t>3150105935</t>
  </si>
  <si>
    <t>张嘉堃</t>
  </si>
  <si>
    <t>序号</t>
    <phoneticPr fontId="1" type="noConversion"/>
  </si>
  <si>
    <t>总学分</t>
    <phoneticPr fontId="1" type="noConversion"/>
  </si>
  <si>
    <t>绩点</t>
    <phoneticPr fontId="1" type="noConversion"/>
  </si>
  <si>
    <t>专业最高绩点</t>
    <phoneticPr fontId="1" type="noConversion"/>
  </si>
  <si>
    <t>总得分</t>
  </si>
  <si>
    <t>英语成绩（六级或托福、雅思）成绩</t>
  </si>
  <si>
    <t>参加面试</t>
  </si>
  <si>
    <t>思政（满分5分）</t>
    <phoneticPr fontId="1" type="noConversion"/>
  </si>
  <si>
    <t>六级528</t>
  </si>
  <si>
    <t>六级533</t>
  </si>
  <si>
    <t>六级478</t>
  </si>
  <si>
    <t>四级379</t>
  </si>
  <si>
    <t>四级436分</t>
  </si>
  <si>
    <t>四级374（四级371）</t>
    <phoneticPr fontId="1" type="noConversion"/>
  </si>
  <si>
    <t>六级480</t>
    <phoneticPr fontId="1" type="noConversion"/>
  </si>
  <si>
    <t>六级484</t>
  </si>
  <si>
    <t>六级452</t>
  </si>
  <si>
    <t>六级566</t>
  </si>
  <si>
    <t>无</t>
    <phoneticPr fontId="1" type="noConversion"/>
  </si>
  <si>
    <t>无（四级424）</t>
    <phoneticPr fontId="1" type="noConversion"/>
  </si>
  <si>
    <t>六级554</t>
  </si>
  <si>
    <t>六级565</t>
  </si>
  <si>
    <t>六级559 雅思7分</t>
  </si>
  <si>
    <t>六级540</t>
  </si>
  <si>
    <t>六级536</t>
  </si>
  <si>
    <t>六级582</t>
  </si>
  <si>
    <t>六级502</t>
  </si>
  <si>
    <t>六级472</t>
  </si>
  <si>
    <t>六级546</t>
  </si>
  <si>
    <t>六级481</t>
  </si>
  <si>
    <t>六级565分</t>
  </si>
  <si>
    <t>六级579</t>
  </si>
  <si>
    <t>四级430</t>
  </si>
  <si>
    <t>六级476 雅思6.0</t>
  </si>
  <si>
    <t>四级441</t>
  </si>
  <si>
    <t>六级425（四级449）</t>
    <phoneticPr fontId="1" type="noConversion"/>
  </si>
  <si>
    <t>主修绩点折算成绩(满分55分）</t>
    <phoneticPr fontId="1" type="noConversion"/>
  </si>
  <si>
    <t>学术论文发表（满分3分）</t>
    <phoneticPr fontId="1" type="noConversion"/>
  </si>
  <si>
    <t>科研训练成果（满分2分）</t>
    <phoneticPr fontId="1" type="noConversion"/>
  </si>
  <si>
    <t>学科竞赛获奖（满分5分）</t>
    <phoneticPr fontId="1" type="noConversion"/>
  </si>
  <si>
    <t>运动竞赛获奖（满分10分）</t>
    <phoneticPr fontId="1" type="noConversion"/>
  </si>
  <si>
    <t>姓名</t>
    <phoneticPr fontId="8" type="noConversion"/>
  </si>
  <si>
    <t>学术论文发表</t>
    <phoneticPr fontId="9" type="noConversion"/>
  </si>
  <si>
    <t>分值</t>
    <phoneticPr fontId="9" type="noConversion"/>
  </si>
  <si>
    <t>科研训练成果</t>
    <phoneticPr fontId="9" type="noConversion"/>
  </si>
  <si>
    <t>学科竞赛获奖</t>
    <phoneticPr fontId="9" type="noConversion"/>
  </si>
  <si>
    <t>运动竞赛获奖</t>
    <phoneticPr fontId="9" type="noConversion"/>
  </si>
  <si>
    <t>主持2017省创 良好</t>
    <phoneticPr fontId="1" type="noConversion"/>
  </si>
  <si>
    <t>无</t>
    <phoneticPr fontId="1" type="noConversion"/>
  </si>
  <si>
    <t>参与2018国创</t>
    <phoneticPr fontId="1" type="noConversion"/>
  </si>
  <si>
    <t>参与2018国创</t>
    <phoneticPr fontId="1" type="noConversion"/>
  </si>
  <si>
    <t>参与2017国创 良好</t>
    <phoneticPr fontId="1" type="noConversion"/>
  </si>
  <si>
    <t>国家级一等奖第一位</t>
    <phoneticPr fontId="1" type="noConversion"/>
  </si>
  <si>
    <t>省级挑战杯银奖</t>
    <phoneticPr fontId="1" type="noConversion"/>
  </si>
  <si>
    <t>王绪睿</t>
    <phoneticPr fontId="1" type="noConversion"/>
  </si>
  <si>
    <t>2017年全国学生运动会网球双打第一名</t>
    <phoneticPr fontId="1" type="noConversion"/>
  </si>
  <si>
    <t>2017年全国学生运动会网球团体第一名</t>
    <phoneticPr fontId="1" type="noConversion"/>
  </si>
  <si>
    <t>2017年全国学生运动会排球</t>
    <phoneticPr fontId="1" type="noConversion"/>
  </si>
  <si>
    <t>2015年中国大学生排球联赛总决赛第二名</t>
    <phoneticPr fontId="1" type="noConversion"/>
  </si>
  <si>
    <t>2015年中国大学生网球锦标赛团体第一名</t>
    <phoneticPr fontId="1" type="noConversion"/>
  </si>
  <si>
    <t>2015年中国大学生网球锦标赛单打第二名</t>
    <phoneticPr fontId="1" type="noConversion"/>
  </si>
  <si>
    <t>2017年中国大学生网球锦标赛团体第二名</t>
    <phoneticPr fontId="1" type="noConversion"/>
  </si>
  <si>
    <t>主持校级srtp 良好</t>
    <phoneticPr fontId="1" type="noConversion"/>
  </si>
  <si>
    <t>史东麟</t>
    <phoneticPr fontId="1" type="noConversion"/>
  </si>
  <si>
    <t>2017年全国学生运动会网球混双第一名</t>
    <phoneticPr fontId="1" type="noConversion"/>
  </si>
  <si>
    <t>亚太教育[2016.6]</t>
    <phoneticPr fontId="1" type="noConversion"/>
  </si>
  <si>
    <t>主持国创</t>
    <phoneticPr fontId="1" type="noConversion"/>
  </si>
  <si>
    <t>青年时代[2018.8]</t>
    <phoneticPr fontId="1" type="noConversion"/>
  </si>
  <si>
    <t>世界家苑[2018.7]</t>
    <phoneticPr fontId="1" type="noConversion"/>
  </si>
  <si>
    <t>传播力研究[2018.7]</t>
    <phoneticPr fontId="1" type="noConversion"/>
  </si>
  <si>
    <t>四级447</t>
    <phoneticPr fontId="1" type="noConversion"/>
  </si>
  <si>
    <t>2017年全国游泳大学生游泳锦标赛</t>
    <phoneticPr fontId="1" type="noConversion"/>
  </si>
  <si>
    <t>主持2017国创 良好</t>
    <phoneticPr fontId="1" type="noConversion"/>
  </si>
  <si>
    <t>求知导刊[2018.6]</t>
    <phoneticPr fontId="1" type="noConversion"/>
  </si>
  <si>
    <t>时代教育[2016.7]</t>
    <phoneticPr fontId="1" type="noConversion"/>
  </si>
  <si>
    <t>2016年中国大学生艺术体操锦标赛个人第四名</t>
    <phoneticPr fontId="1" type="noConversion"/>
  </si>
  <si>
    <t>2015年中国大学生艺术体操锦标赛个人第六名</t>
    <phoneticPr fontId="1" type="noConversion"/>
  </si>
  <si>
    <t>体育时空[2017.10]</t>
    <phoneticPr fontId="1" type="noConversion"/>
  </si>
  <si>
    <t>文存阅刊[2018.7]</t>
    <phoneticPr fontId="1" type="noConversion"/>
  </si>
  <si>
    <t>体育风尚[2018.2]</t>
    <phoneticPr fontId="1" type="noConversion"/>
  </si>
  <si>
    <t>2017年全国学生运动会乒乓球团体第四名</t>
    <phoneticPr fontId="1" type="noConversion"/>
  </si>
  <si>
    <t>六级473</t>
    <phoneticPr fontId="1" type="noConversion"/>
  </si>
  <si>
    <t>姓名</t>
    <phoneticPr fontId="1" type="noConversion"/>
  </si>
  <si>
    <t>学术论文发表</t>
    <phoneticPr fontId="1" type="noConversion"/>
  </si>
  <si>
    <t>分值</t>
    <phoneticPr fontId="1" type="noConversion"/>
  </si>
  <si>
    <t>科研训练成果</t>
    <phoneticPr fontId="1" type="noConversion"/>
  </si>
  <si>
    <t>学科竞赛</t>
    <phoneticPr fontId="1" type="noConversion"/>
  </si>
  <si>
    <t>运动竞赛</t>
    <phoneticPr fontId="1" type="noConversion"/>
  </si>
  <si>
    <t>范楚瑶</t>
    <phoneticPr fontId="1" type="noConversion"/>
  </si>
  <si>
    <t>浙江体育科学》18.05</t>
    <phoneticPr fontId="1" type="noConversion"/>
  </si>
  <si>
    <t>主持17校级SRTP优秀</t>
    <phoneticPr fontId="1" type="noConversion"/>
  </si>
  <si>
    <t>主持17校级SRTP良好</t>
    <phoneticPr fontId="1" type="noConversion"/>
  </si>
  <si>
    <t>综合排名</t>
    <phoneticPr fontId="1" type="noConversion"/>
  </si>
  <si>
    <t>综合排名百分比</t>
    <phoneticPr fontId="1" type="noConversion"/>
  </si>
  <si>
    <t>综合排名</t>
    <phoneticPr fontId="1" type="noConversion"/>
  </si>
  <si>
    <t>综合排名百分比</t>
    <phoneticPr fontId="1" type="noConversion"/>
  </si>
  <si>
    <t>综合排名</t>
    <phoneticPr fontId="1" type="noConversion"/>
  </si>
  <si>
    <t>综合排名百分比</t>
    <phoneticPr fontId="1" type="noConversion"/>
  </si>
  <si>
    <t>学术论文发表</t>
  </si>
  <si>
    <t>分值</t>
  </si>
  <si>
    <t>科研训练成果</t>
  </si>
  <si>
    <t>学科竞赛获奖</t>
  </si>
  <si>
    <t>运动竞赛获奖</t>
  </si>
  <si>
    <t>无</t>
    <phoneticPr fontId="1" type="noConversion"/>
  </si>
  <si>
    <t>2017年主持院级SRTP项目结题良好</t>
    <phoneticPr fontId="1" type="noConversion"/>
  </si>
  <si>
    <t>2017年主持省创项目结题良好</t>
    <phoneticPr fontId="1" type="noConversion"/>
  </si>
  <si>
    <t>省级互联网+创新创业大赛金奖排位第五、校级职业生涯规划大赛二等奖排位第一</t>
    <phoneticPr fontId="1" type="noConversion"/>
  </si>
  <si>
    <t>2018年6月以第一作者身份在《文化月刊》发表论文《一座村庄的端午：世界非遗的地方记忆》</t>
    <phoneticPr fontId="1" type="noConversion"/>
  </si>
  <si>
    <t>2017年排列第二位参与国创项目结题良好</t>
    <phoneticPr fontId="1" type="noConversion"/>
  </si>
  <si>
    <t>2017年6月以第一作者身份在《环球市场信息导报》发表论文《浅析苗族女性的婚恋形式》、参与何善蒙老师《贵州台江苗族文化调查研究》</t>
    <phoneticPr fontId="1" type="noConversion"/>
  </si>
  <si>
    <t>2018年5月以第一作者身份在《家长》发表论文《杭州市第二课堂与博物馆教学实践初探》</t>
    <phoneticPr fontId="1" type="noConversion"/>
  </si>
  <si>
    <t>2018年5月以第一作者身份在《开封教育学院学报》发表论文《美国特殊教育的新发展：EndrewF.决定与IEP实质标准的出台》、2018年6月以第一作者身份在《中国多媒体与网络教学学报》发表论文《学校教育:政治社会化的路径选择》</t>
    <phoneticPr fontId="1" type="noConversion"/>
  </si>
  <si>
    <t>2017年主持国创项目结题良好</t>
    <phoneticPr fontId="1" type="noConversion"/>
  </si>
  <si>
    <t xml:space="preserve"> </t>
    <phoneticPr fontId="1" type="noConversion"/>
  </si>
  <si>
    <t>六级548</t>
    <phoneticPr fontId="1" type="noConversion"/>
  </si>
  <si>
    <t>3140105893</t>
    <phoneticPr fontId="1" type="noConversion"/>
  </si>
  <si>
    <t>3140104933</t>
    <phoneticPr fontId="1" type="noConversion"/>
  </si>
  <si>
    <t>3140104932</t>
    <phoneticPr fontId="1" type="noConversion"/>
  </si>
  <si>
    <t>3140105685</t>
    <phoneticPr fontId="1" type="noConversion"/>
  </si>
  <si>
    <t>3140105892</t>
    <phoneticPr fontId="1" type="noConversion"/>
  </si>
  <si>
    <t>3140105811</t>
    <phoneticPr fontId="1" type="noConversion"/>
  </si>
  <si>
    <t>3140105813</t>
    <phoneticPr fontId="1" type="noConversion"/>
  </si>
  <si>
    <t>3140104511</t>
    <phoneticPr fontId="1" type="noConversion"/>
  </si>
  <si>
    <t>3140104980</t>
    <phoneticPr fontId="1" type="noConversion"/>
  </si>
  <si>
    <t>3140105184</t>
    <phoneticPr fontId="1" type="noConversion"/>
  </si>
  <si>
    <t>3140104414</t>
    <phoneticPr fontId="1" type="noConversion"/>
  </si>
  <si>
    <t>六级593</t>
    <phoneticPr fontId="1" type="noConversion"/>
  </si>
  <si>
    <t>六级442</t>
    <phoneticPr fontId="1" type="noConversion"/>
  </si>
  <si>
    <t>张天翊</t>
    <phoneticPr fontId="1" type="noConversion"/>
  </si>
  <si>
    <t>1（体育）</t>
    <phoneticPr fontId="1" type="noConversion"/>
  </si>
  <si>
    <t>5（体育）</t>
    <phoneticPr fontId="1" type="noConversion"/>
  </si>
  <si>
    <t>13（体育）</t>
    <phoneticPr fontId="1" type="noConversion"/>
  </si>
  <si>
    <t>谢丹怡</t>
    <phoneticPr fontId="1" type="noConversion"/>
  </si>
  <si>
    <t>六级501</t>
    <phoneticPr fontId="1" type="noConversion"/>
  </si>
  <si>
    <t>四级462</t>
    <phoneticPr fontId="1" type="noConversion"/>
  </si>
  <si>
    <t>四级451</t>
    <phoneticPr fontId="1" type="noConversion"/>
  </si>
  <si>
    <t>六级450</t>
    <phoneticPr fontId="1" type="noConversion"/>
  </si>
  <si>
    <t>雅思6.5（六级515）</t>
    <phoneticPr fontId="1" type="noConversion"/>
  </si>
  <si>
    <t>六级440</t>
    <phoneticPr fontId="1" type="noConversion"/>
  </si>
  <si>
    <t>四级461</t>
    <phoneticPr fontId="1" type="noConversion"/>
  </si>
  <si>
    <t>六级473分</t>
    <phoneticPr fontId="1" type="noConversion"/>
  </si>
  <si>
    <t>（四级472）</t>
    <phoneticPr fontId="1" type="noConversion"/>
  </si>
  <si>
    <t>雅思5.5（四级439）</t>
    <phoneticPr fontId="1" type="noConversion"/>
  </si>
  <si>
    <t>英语成绩（六级或托福、雅思）成绩</t>
    <phoneticPr fontId="1" type="noConversion"/>
  </si>
  <si>
    <t>参加面试</t>
    <phoneticPr fontId="1" type="noConversion"/>
  </si>
  <si>
    <t>2018年11期第一作者《上海教育》</t>
    <phoneticPr fontId="1" type="noConversion"/>
  </si>
  <si>
    <t>2018年7月以第一作者身份在《外国中小学教育》发表论文《基于学生结构的美国特许学生绩效探析——以加利福尼亚州为例》，2018年第26期第一作者《上海教育》</t>
    <phoneticPr fontId="1" type="noConversion"/>
  </si>
  <si>
    <t>5（竺院）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</si>
</sst>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6" fillId="2" borderId="1" xfId="0" applyFont="1" applyFill="1" applyBorder="1">
      <alignment vertical="center"/>
    </xf>
    <xf numFmtId="0" fontId="3" fillId="2" borderId="1" xfId="0" quotePrefix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9" fontId="3" fillId="2" borderId="1" xfId="0" applyNumberFormat="1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3" fillId="3" borderId="1" xfId="0" quotePrefix="1" applyFont="1" applyFill="1" applyBorder="1" applyAlignment="1">
      <alignment horizontal="left" vertical="center"/>
    </xf>
    <xf numFmtId="9" fontId="3" fillId="3" borderId="1" xfId="0" applyNumberFormat="1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0" xfId="0" applyFill="1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3" fillId="3" borderId="0" xfId="0" quotePrefix="1" applyFont="1" applyFill="1" applyBorder="1" applyAlignment="1">
      <alignment horizontal="left" vertical="center"/>
    </xf>
    <xf numFmtId="0" fontId="3" fillId="0" borderId="0" xfId="0" quotePrefix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3" xfId="0" applyFont="1" applyFill="1" applyBorder="1">
      <alignment vertical="center"/>
    </xf>
    <xf numFmtId="0" fontId="3" fillId="3" borderId="3" xfId="0" quotePrefix="1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10" fillId="0" borderId="3" xfId="0" applyFont="1" applyFill="1" applyBorder="1">
      <alignment vertical="center"/>
    </xf>
    <xf numFmtId="0" fontId="11" fillId="0" borderId="3" xfId="0" applyFont="1" applyFill="1" applyBorder="1">
      <alignment vertical="center"/>
    </xf>
    <xf numFmtId="0" fontId="3" fillId="3" borderId="4" xfId="0" quotePrefix="1" applyFont="1" applyFill="1" applyBorder="1" applyAlignment="1">
      <alignment horizontal="left" vertical="center"/>
    </xf>
    <xf numFmtId="0" fontId="0" fillId="0" borderId="5" xfId="0" applyFill="1" applyBorder="1">
      <alignment vertical="center"/>
    </xf>
    <xf numFmtId="0" fontId="3" fillId="0" borderId="3" xfId="0" applyFont="1" applyBorder="1">
      <alignment vertical="center"/>
    </xf>
    <xf numFmtId="0" fontId="3" fillId="2" borderId="0" xfId="0" applyFont="1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0" fillId="3" borderId="1" xfId="0" applyNumberFormat="1" applyFill="1" applyBorder="1" applyAlignment="1">
      <alignment horizontal="right" vertical="center"/>
    </xf>
    <xf numFmtId="49" fontId="0" fillId="2" borderId="1" xfId="0" applyNumberForma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0" xfId="0" applyFont="1" applyFill="1" applyBorder="1">
      <alignment vertical="center"/>
    </xf>
    <xf numFmtId="49" fontId="3" fillId="3" borderId="1" xfId="0" quotePrefix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3">
    <cellStyle name="常规" xfId="0" builtinId="0"/>
    <cellStyle name="常规 2" xfId="1"/>
    <cellStyle name="常规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1"/>
  <sheetViews>
    <sheetView workbookViewId="0">
      <selection activeCell="H37" sqref="H37"/>
    </sheetView>
  </sheetViews>
  <sheetFormatPr defaultColWidth="9" defaultRowHeight="13.5"/>
  <cols>
    <col min="1" max="1" width="5.875" style="15" customWidth="1"/>
    <col min="2" max="2" width="11.375" style="17" bestFit="1" customWidth="1"/>
    <col min="3" max="3" width="15.25" style="17" bestFit="1" customWidth="1"/>
    <col min="4" max="4" width="10.25" style="17" bestFit="1" customWidth="1"/>
    <col min="5" max="5" width="6.375" style="17" bestFit="1" customWidth="1"/>
    <col min="6" max="6" width="6.375" style="17" customWidth="1"/>
    <col min="7" max="7" width="5" style="17" customWidth="1"/>
    <col min="8" max="8" width="11.25" style="15" bestFit="1" customWidth="1"/>
    <col min="9" max="9" width="24.625" style="15" bestFit="1" customWidth="1"/>
    <col min="10" max="12" width="21" style="15" bestFit="1" customWidth="1"/>
    <col min="13" max="13" width="21.875" style="15" bestFit="1" customWidth="1"/>
    <col min="14" max="14" width="13.875" style="15" bestFit="1" customWidth="1"/>
    <col min="15" max="15" width="11.25" style="15" bestFit="1" customWidth="1"/>
    <col min="16" max="16" width="12.625" style="15" customWidth="1"/>
    <col min="17" max="17" width="28.875" style="15" bestFit="1" customWidth="1"/>
    <col min="18" max="18" width="11.25" style="15" customWidth="1"/>
    <col min="19" max="16384" width="9" style="15"/>
  </cols>
  <sheetData>
    <row r="1" spans="1:19">
      <c r="A1" s="14" t="s">
        <v>255</v>
      </c>
      <c r="B1" s="14" t="s">
        <v>2</v>
      </c>
      <c r="C1" s="14" t="s">
        <v>3</v>
      </c>
      <c r="D1" s="14" t="s">
        <v>0</v>
      </c>
      <c r="E1" s="14" t="s">
        <v>1</v>
      </c>
      <c r="F1" s="14" t="s">
        <v>256</v>
      </c>
      <c r="G1" s="14" t="s">
        <v>257</v>
      </c>
      <c r="H1" s="14" t="s">
        <v>258</v>
      </c>
      <c r="I1" s="2" t="s">
        <v>291</v>
      </c>
      <c r="J1" s="2" t="s">
        <v>292</v>
      </c>
      <c r="K1" s="2" t="s">
        <v>293</v>
      </c>
      <c r="L1" s="2" t="s">
        <v>294</v>
      </c>
      <c r="M1" s="2" t="s">
        <v>295</v>
      </c>
      <c r="N1" s="19" t="s">
        <v>262</v>
      </c>
      <c r="O1" s="2" t="s">
        <v>259</v>
      </c>
      <c r="P1" s="2" t="s">
        <v>348</v>
      </c>
      <c r="Q1" s="2" t="s">
        <v>260</v>
      </c>
      <c r="R1" s="2" t="s">
        <v>347</v>
      </c>
      <c r="S1" s="2" t="s">
        <v>399</v>
      </c>
    </row>
    <row r="2" spans="1:19" s="8" customFormat="1">
      <c r="A2" s="4">
        <v>1</v>
      </c>
      <c r="B2" s="13" t="s">
        <v>46</v>
      </c>
      <c r="C2" s="13" t="s">
        <v>52</v>
      </c>
      <c r="D2" s="13" t="s">
        <v>63</v>
      </c>
      <c r="E2" s="13" t="s">
        <v>64</v>
      </c>
      <c r="F2" s="6">
        <v>164.5</v>
      </c>
      <c r="G2" s="6">
        <v>4.5199999999999996</v>
      </c>
      <c r="H2" s="6">
        <v>4.6100000000000003</v>
      </c>
      <c r="I2" s="7">
        <f t="shared" ref="I2:I12" si="0">G2/H2*55</f>
        <v>53.926247288503241</v>
      </c>
      <c r="J2" s="7"/>
      <c r="K2" s="7">
        <v>5.8</v>
      </c>
      <c r="L2" s="7"/>
      <c r="M2" s="7"/>
      <c r="N2" s="13">
        <v>0.2</v>
      </c>
      <c r="O2" s="6">
        <f t="shared" ref="O2:O12" si="1">SUM(I2:N2)</f>
        <v>59.926247288503241</v>
      </c>
      <c r="P2" s="22">
        <f t="shared" ref="P2:P12" si="2">R2/12</f>
        <v>8.3333333333333329E-2</v>
      </c>
      <c r="Q2" s="9" t="s">
        <v>264</v>
      </c>
      <c r="R2" s="6">
        <v>1</v>
      </c>
      <c r="S2" s="7">
        <v>1</v>
      </c>
    </row>
    <row r="3" spans="1:19">
      <c r="A3" s="4">
        <v>2</v>
      </c>
      <c r="B3" s="13" t="s">
        <v>46</v>
      </c>
      <c r="C3" s="13" t="s">
        <v>52</v>
      </c>
      <c r="D3" s="13" t="s">
        <v>50</v>
      </c>
      <c r="E3" s="13" t="s">
        <v>51</v>
      </c>
      <c r="F3" s="6">
        <v>166.5</v>
      </c>
      <c r="G3" s="6">
        <v>4.6100000000000003</v>
      </c>
      <c r="H3" s="6">
        <v>4.6100000000000003</v>
      </c>
      <c r="I3" s="7">
        <f t="shared" si="0"/>
        <v>55</v>
      </c>
      <c r="J3" s="7"/>
      <c r="K3" s="7">
        <v>1.2</v>
      </c>
      <c r="L3" s="7"/>
      <c r="M3" s="7"/>
      <c r="N3" s="13">
        <v>3</v>
      </c>
      <c r="O3" s="6">
        <f t="shared" si="1"/>
        <v>59.2</v>
      </c>
      <c r="P3" s="22">
        <f t="shared" si="2"/>
        <v>0.16666666666666666</v>
      </c>
      <c r="Q3" s="7" t="s">
        <v>369</v>
      </c>
      <c r="R3" s="6">
        <v>2</v>
      </c>
      <c r="S3" s="7">
        <v>2</v>
      </c>
    </row>
    <row r="4" spans="1:19" s="27" customFormat="1">
      <c r="A4" s="52">
        <v>3</v>
      </c>
      <c r="B4" s="24" t="s">
        <v>46</v>
      </c>
      <c r="C4" s="24" t="s">
        <v>52</v>
      </c>
      <c r="D4" s="24" t="s">
        <v>71</v>
      </c>
      <c r="E4" s="24" t="s">
        <v>72</v>
      </c>
      <c r="F4" s="23">
        <v>112.5</v>
      </c>
      <c r="G4" s="23">
        <v>4.59</v>
      </c>
      <c r="H4" s="23">
        <v>4.6100000000000003</v>
      </c>
      <c r="I4" s="62">
        <f t="shared" si="0"/>
        <v>54.761388286334046</v>
      </c>
      <c r="J4" s="62"/>
      <c r="K4" s="62"/>
      <c r="L4" s="62"/>
      <c r="M4" s="62"/>
      <c r="N4" s="24"/>
      <c r="O4" s="23">
        <f t="shared" si="1"/>
        <v>54.761388286334046</v>
      </c>
      <c r="P4" s="25">
        <f t="shared" si="2"/>
        <v>0.25</v>
      </c>
      <c r="Q4" s="63"/>
      <c r="R4" s="23">
        <v>3</v>
      </c>
      <c r="S4" s="62"/>
    </row>
    <row r="5" spans="1:19" s="8" customFormat="1">
      <c r="A5" s="4">
        <v>4</v>
      </c>
      <c r="B5" s="13" t="s">
        <v>46</v>
      </c>
      <c r="C5" s="13" t="s">
        <v>52</v>
      </c>
      <c r="D5" s="13" t="s">
        <v>69</v>
      </c>
      <c r="E5" s="13" t="s">
        <v>70</v>
      </c>
      <c r="F5" s="6">
        <v>126</v>
      </c>
      <c r="G5" s="6">
        <v>4.4000000000000004</v>
      </c>
      <c r="H5" s="6">
        <v>4.6100000000000003</v>
      </c>
      <c r="I5" s="7">
        <f t="shared" si="0"/>
        <v>52.494577006507591</v>
      </c>
      <c r="J5" s="7"/>
      <c r="K5" s="7"/>
      <c r="L5" s="7"/>
      <c r="M5" s="7"/>
      <c r="N5" s="13">
        <v>2.1</v>
      </c>
      <c r="O5" s="6">
        <f t="shared" si="1"/>
        <v>54.594577006507592</v>
      </c>
      <c r="P5" s="22">
        <f t="shared" si="2"/>
        <v>0.33333333333333331</v>
      </c>
      <c r="Q5" s="9" t="s">
        <v>265</v>
      </c>
      <c r="R5" s="6">
        <v>4</v>
      </c>
      <c r="S5" s="7">
        <v>3</v>
      </c>
    </row>
    <row r="6" spans="1:19">
      <c r="A6" s="4">
        <v>5</v>
      </c>
      <c r="B6" s="13" t="s">
        <v>46</v>
      </c>
      <c r="C6" s="13" t="s">
        <v>52</v>
      </c>
      <c r="D6" s="13" t="s">
        <v>55</v>
      </c>
      <c r="E6" s="13" t="s">
        <v>56</v>
      </c>
      <c r="F6" s="6">
        <v>136.5</v>
      </c>
      <c r="G6" s="6">
        <v>4.2300000000000004</v>
      </c>
      <c r="H6" s="6">
        <v>4.6100000000000003</v>
      </c>
      <c r="I6" s="7">
        <f t="shared" si="0"/>
        <v>50.466377440347074</v>
      </c>
      <c r="J6" s="7"/>
      <c r="K6" s="7">
        <v>0.3</v>
      </c>
      <c r="L6" s="7"/>
      <c r="M6" s="7"/>
      <c r="N6" s="13">
        <v>0.5</v>
      </c>
      <c r="O6" s="6">
        <f t="shared" si="1"/>
        <v>51.266377440347071</v>
      </c>
      <c r="P6" s="22">
        <f t="shared" si="2"/>
        <v>0.41666666666666669</v>
      </c>
      <c r="Q6" s="9" t="s">
        <v>263</v>
      </c>
      <c r="R6" s="6">
        <v>5</v>
      </c>
      <c r="S6" s="7">
        <v>4</v>
      </c>
    </row>
    <row r="7" spans="1:19" s="27" customFormat="1">
      <c r="A7" s="52">
        <v>7</v>
      </c>
      <c r="B7" s="24" t="s">
        <v>46</v>
      </c>
      <c r="C7" s="24" t="s">
        <v>52</v>
      </c>
      <c r="D7" s="24" t="s">
        <v>53</v>
      </c>
      <c r="E7" s="24" t="s">
        <v>54</v>
      </c>
      <c r="F7" s="23">
        <v>149.5</v>
      </c>
      <c r="G7" s="23">
        <v>4.25</v>
      </c>
      <c r="H7" s="23">
        <v>4.6100000000000003</v>
      </c>
      <c r="I7" s="62">
        <f t="shared" si="0"/>
        <v>50.704989154013013</v>
      </c>
      <c r="J7" s="62"/>
      <c r="K7" s="62"/>
      <c r="L7" s="62"/>
      <c r="M7" s="62"/>
      <c r="N7" s="24"/>
      <c r="O7" s="23">
        <f t="shared" si="1"/>
        <v>50.704989154013013</v>
      </c>
      <c r="P7" s="25">
        <f t="shared" si="2"/>
        <v>0.5</v>
      </c>
      <c r="Q7" s="62"/>
      <c r="R7" s="23">
        <v>6</v>
      </c>
      <c r="S7" s="62"/>
    </row>
    <row r="8" spans="1:19">
      <c r="A8" s="4">
        <v>8</v>
      </c>
      <c r="B8" s="13" t="s">
        <v>46</v>
      </c>
      <c r="C8" s="13" t="s">
        <v>52</v>
      </c>
      <c r="D8" s="13" t="s">
        <v>61</v>
      </c>
      <c r="E8" s="13" t="s">
        <v>62</v>
      </c>
      <c r="F8" s="6">
        <v>149</v>
      </c>
      <c r="G8" s="6">
        <v>4.09</v>
      </c>
      <c r="H8" s="6">
        <v>4.6100000000000003</v>
      </c>
      <c r="I8" s="7">
        <f t="shared" si="0"/>
        <v>48.796095444685463</v>
      </c>
      <c r="J8" s="7"/>
      <c r="K8" s="7">
        <v>0.5</v>
      </c>
      <c r="L8" s="7"/>
      <c r="M8" s="7"/>
      <c r="N8" s="13">
        <v>1.2</v>
      </c>
      <c r="O8" s="6">
        <f t="shared" si="1"/>
        <v>50.496095444685466</v>
      </c>
      <c r="P8" s="22">
        <f t="shared" si="2"/>
        <v>0.58333333333333337</v>
      </c>
      <c r="Q8" s="9" t="s">
        <v>336</v>
      </c>
      <c r="R8" s="6">
        <v>7</v>
      </c>
      <c r="S8" s="7">
        <v>5</v>
      </c>
    </row>
    <row r="9" spans="1:19" s="27" customFormat="1">
      <c r="A9" s="52">
        <v>6</v>
      </c>
      <c r="B9" s="24" t="s">
        <v>46</v>
      </c>
      <c r="C9" s="24" t="s">
        <v>52</v>
      </c>
      <c r="D9" s="24" t="s">
        <v>57</v>
      </c>
      <c r="E9" s="24" t="s">
        <v>58</v>
      </c>
      <c r="F9" s="23">
        <v>124.5</v>
      </c>
      <c r="G9" s="23">
        <v>4.17</v>
      </c>
      <c r="H9" s="23">
        <v>4.6100000000000003</v>
      </c>
      <c r="I9" s="62">
        <f t="shared" si="0"/>
        <v>49.750542299349235</v>
      </c>
      <c r="J9" s="62"/>
      <c r="K9" s="62"/>
      <c r="L9" s="62"/>
      <c r="M9" s="62"/>
      <c r="N9" s="24"/>
      <c r="O9" s="23">
        <f t="shared" si="1"/>
        <v>49.750542299349235</v>
      </c>
      <c r="P9" s="25">
        <f t="shared" si="2"/>
        <v>0.66666666666666663</v>
      </c>
      <c r="Q9" s="62"/>
      <c r="R9" s="23">
        <v>8</v>
      </c>
      <c r="S9" s="62"/>
    </row>
    <row r="10" spans="1:19" s="27" customFormat="1">
      <c r="A10" s="52">
        <v>9</v>
      </c>
      <c r="B10" s="24" t="s">
        <v>46</v>
      </c>
      <c r="C10" s="24" t="s">
        <v>52</v>
      </c>
      <c r="D10" s="24" t="s">
        <v>65</v>
      </c>
      <c r="E10" s="24" t="s">
        <v>66</v>
      </c>
      <c r="F10" s="23">
        <v>146</v>
      </c>
      <c r="G10" s="23">
        <v>4.0599999999999996</v>
      </c>
      <c r="H10" s="23">
        <v>4.6100000000000003</v>
      </c>
      <c r="I10" s="62">
        <f t="shared" si="0"/>
        <v>48.438177874186543</v>
      </c>
      <c r="J10" s="62"/>
      <c r="K10" s="62"/>
      <c r="L10" s="62"/>
      <c r="M10" s="62"/>
      <c r="N10" s="24"/>
      <c r="O10" s="23">
        <f t="shared" si="1"/>
        <v>48.438177874186543</v>
      </c>
      <c r="P10" s="25">
        <f t="shared" si="2"/>
        <v>0.75</v>
      </c>
      <c r="Q10" s="62"/>
      <c r="R10" s="23">
        <v>9</v>
      </c>
      <c r="S10" s="62"/>
    </row>
    <row r="11" spans="1:19" s="27" customFormat="1">
      <c r="A11" s="52">
        <v>10</v>
      </c>
      <c r="B11" s="24" t="s">
        <v>46</v>
      </c>
      <c r="C11" s="24" t="s">
        <v>52</v>
      </c>
      <c r="D11" s="24" t="s">
        <v>67</v>
      </c>
      <c r="E11" s="24" t="s">
        <v>68</v>
      </c>
      <c r="F11" s="23">
        <v>150.5</v>
      </c>
      <c r="G11" s="23">
        <v>4.04</v>
      </c>
      <c r="H11" s="23">
        <v>4.6100000000000003</v>
      </c>
      <c r="I11" s="62">
        <f t="shared" si="0"/>
        <v>48.199566160520604</v>
      </c>
      <c r="J11" s="62"/>
      <c r="K11" s="62"/>
      <c r="L11" s="62"/>
      <c r="M11" s="62"/>
      <c r="N11" s="24"/>
      <c r="O11" s="23">
        <f t="shared" si="1"/>
        <v>48.199566160520604</v>
      </c>
      <c r="P11" s="25">
        <f t="shared" si="2"/>
        <v>0.83333333333333337</v>
      </c>
      <c r="Q11" s="62"/>
      <c r="R11" s="23">
        <v>10</v>
      </c>
      <c r="S11" s="62"/>
    </row>
    <row r="12" spans="1:19" s="27" customFormat="1">
      <c r="A12" s="52">
        <v>11</v>
      </c>
      <c r="B12" s="24" t="s">
        <v>46</v>
      </c>
      <c r="C12" s="24" t="s">
        <v>52</v>
      </c>
      <c r="D12" s="24" t="s">
        <v>59</v>
      </c>
      <c r="E12" s="24" t="s">
        <v>60</v>
      </c>
      <c r="F12" s="23">
        <v>138.5</v>
      </c>
      <c r="G12" s="23">
        <v>3.35</v>
      </c>
      <c r="H12" s="23">
        <v>4.6100000000000003</v>
      </c>
      <c r="I12" s="62">
        <f t="shared" si="0"/>
        <v>39.96746203904555</v>
      </c>
      <c r="J12" s="62"/>
      <c r="K12" s="62"/>
      <c r="L12" s="62"/>
      <c r="M12" s="62"/>
      <c r="N12" s="24"/>
      <c r="O12" s="23">
        <f t="shared" si="1"/>
        <v>39.96746203904555</v>
      </c>
      <c r="P12" s="25">
        <f t="shared" si="2"/>
        <v>0.91666666666666663</v>
      </c>
      <c r="Q12" s="62"/>
      <c r="R12" s="23">
        <v>11</v>
      </c>
      <c r="S12" s="62"/>
    </row>
    <row r="19" spans="1:15">
      <c r="A19" s="33" t="s">
        <v>296</v>
      </c>
      <c r="B19" s="34" t="s">
        <v>297</v>
      </c>
      <c r="C19" s="34" t="s">
        <v>298</v>
      </c>
      <c r="D19" s="34" t="s">
        <v>299</v>
      </c>
      <c r="E19" s="34" t="s">
        <v>298</v>
      </c>
      <c r="F19" s="34" t="s">
        <v>300</v>
      </c>
      <c r="G19" s="34" t="s">
        <v>298</v>
      </c>
      <c r="H19" s="34" t="s">
        <v>301</v>
      </c>
      <c r="I19" s="35" t="s">
        <v>298</v>
      </c>
      <c r="J19" s="36"/>
    </row>
    <row r="20" spans="1:15">
      <c r="A20" s="38" t="s">
        <v>51</v>
      </c>
      <c r="B20" s="37" t="s">
        <v>303</v>
      </c>
      <c r="C20" s="37"/>
      <c r="D20" s="37" t="s">
        <v>302</v>
      </c>
      <c r="E20" s="37">
        <v>1.2</v>
      </c>
      <c r="F20" s="41"/>
      <c r="G20" s="41"/>
      <c r="H20" s="41" t="s">
        <v>303</v>
      </c>
      <c r="I20" s="41"/>
      <c r="J20" s="41"/>
    </row>
    <row r="21" spans="1:15">
      <c r="A21" s="38" t="s">
        <v>64</v>
      </c>
      <c r="B21" s="37"/>
      <c r="C21" s="37"/>
      <c r="D21" s="37" t="s">
        <v>306</v>
      </c>
      <c r="E21" s="37">
        <v>0.8</v>
      </c>
      <c r="F21" s="42" t="s">
        <v>307</v>
      </c>
      <c r="G21" s="43">
        <v>5</v>
      </c>
      <c r="H21" s="41" t="s">
        <v>303</v>
      </c>
      <c r="I21" s="41"/>
      <c r="J21" s="41"/>
    </row>
    <row r="22" spans="1:15">
      <c r="A22" s="38" t="s">
        <v>70</v>
      </c>
      <c r="B22" s="37" t="s">
        <v>303</v>
      </c>
      <c r="C22" s="37"/>
      <c r="D22" s="37" t="s">
        <v>303</v>
      </c>
      <c r="E22" s="37"/>
      <c r="F22" s="41"/>
      <c r="G22" s="41"/>
      <c r="H22" s="41" t="s">
        <v>303</v>
      </c>
      <c r="I22" s="41"/>
      <c r="J22" s="41"/>
    </row>
    <row r="23" spans="1:15">
      <c r="A23" s="38" t="s">
        <v>56</v>
      </c>
      <c r="B23" s="37" t="s">
        <v>303</v>
      </c>
      <c r="C23" s="37"/>
      <c r="D23" s="37" t="s">
        <v>304</v>
      </c>
      <c r="E23" s="37">
        <v>0.3</v>
      </c>
      <c r="F23" s="41"/>
      <c r="G23" s="41"/>
      <c r="H23" s="41" t="s">
        <v>303</v>
      </c>
      <c r="I23" s="41"/>
      <c r="J23" s="41"/>
    </row>
    <row r="24" spans="1:15">
      <c r="A24" s="44" t="s">
        <v>62</v>
      </c>
      <c r="B24" s="37" t="s">
        <v>303</v>
      </c>
      <c r="C24" s="37"/>
      <c r="D24" s="37" t="s">
        <v>305</v>
      </c>
      <c r="E24" s="37">
        <v>0.5</v>
      </c>
      <c r="F24" s="41"/>
      <c r="G24" s="41"/>
      <c r="H24" s="41" t="s">
        <v>303</v>
      </c>
      <c r="I24" s="41"/>
      <c r="J24" s="41"/>
    </row>
    <row r="25" spans="1:15">
      <c r="A25" s="45"/>
    </row>
    <row r="26" spans="1:15">
      <c r="A26" s="30"/>
      <c r="F26" s="15"/>
      <c r="G26" s="15"/>
    </row>
    <row r="27" spans="1:15">
      <c r="A27" s="30"/>
      <c r="F27" s="15"/>
      <c r="G27" s="15"/>
    </row>
    <row r="28" spans="1:15">
      <c r="A28" s="30"/>
      <c r="F28" s="15"/>
      <c r="G28" s="15"/>
      <c r="O28" s="15" t="s">
        <v>368</v>
      </c>
    </row>
    <row r="29" spans="1:15">
      <c r="A29" s="30"/>
      <c r="G29" s="15"/>
    </row>
    <row r="30" spans="1:15">
      <c r="A30" s="31"/>
      <c r="G30" s="15"/>
    </row>
    <row r="31" spans="1:15">
      <c r="A31" s="29"/>
    </row>
  </sheetData>
  <sortState ref="A2:W12">
    <sortCondition descending="1" ref="O2:O12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64"/>
  <sheetViews>
    <sheetView topLeftCell="P1" zoomScale="75" zoomScaleNormal="75" workbookViewId="0">
      <selection activeCell="V49" sqref="V49:V50"/>
    </sheetView>
  </sheetViews>
  <sheetFormatPr defaultColWidth="9" defaultRowHeight="13.5"/>
  <cols>
    <col min="1" max="1" width="10.25" style="17" bestFit="1" customWidth="1"/>
    <col min="2" max="2" width="14.75" style="21" customWidth="1"/>
    <col min="3" max="3" width="18.625" style="17" customWidth="1"/>
    <col min="4" max="4" width="13.375" style="59" customWidth="1"/>
    <col min="5" max="5" width="12.375" style="17" customWidth="1"/>
    <col min="6" max="6" width="6.375" style="17" customWidth="1"/>
    <col min="7" max="7" width="5" style="17" customWidth="1"/>
    <col min="8" max="8" width="11.375" style="17" customWidth="1"/>
    <col min="9" max="9" width="25.125" style="17" bestFit="1" customWidth="1"/>
    <col min="10" max="12" width="21.375" style="17" bestFit="1" customWidth="1"/>
    <col min="13" max="13" width="22.375" style="17" bestFit="1" customWidth="1"/>
    <col min="14" max="14" width="14.125" style="17" bestFit="1" customWidth="1"/>
    <col min="15" max="15" width="11.25" style="17" bestFit="1" customWidth="1"/>
    <col min="16" max="16" width="11.25" style="17" customWidth="1"/>
    <col min="17" max="17" width="29.375" style="17" customWidth="1"/>
    <col min="18" max="18" width="11.25" style="17" customWidth="1"/>
    <col min="19" max="19" width="8" style="17" customWidth="1"/>
    <col min="20" max="20" width="9.375" style="17" bestFit="1" customWidth="1"/>
    <col min="21" max="21" width="8" style="17" bestFit="1" customWidth="1"/>
    <col min="22" max="23" width="22.25" style="17" bestFit="1" customWidth="1"/>
    <col min="24" max="24" width="20.375" style="17" bestFit="1" customWidth="1"/>
    <col min="25" max="25" width="24" style="17" bestFit="1" customWidth="1"/>
    <col min="26" max="27" width="20.375" style="17" bestFit="1" customWidth="1"/>
    <col min="28" max="28" width="10.625" style="17" bestFit="1" customWidth="1"/>
    <col min="29" max="30" width="22.25" style="17" bestFit="1" customWidth="1"/>
    <col min="31" max="32" width="15" style="17" bestFit="1" customWidth="1"/>
    <col min="33" max="34" width="22.25" style="17" bestFit="1" customWidth="1"/>
    <col min="35" max="36" width="18.625" style="17" bestFit="1" customWidth="1"/>
    <col min="37" max="38" width="16.75" style="17" bestFit="1" customWidth="1"/>
    <col min="39" max="39" width="18.625" style="17" bestFit="1" customWidth="1"/>
    <col min="40" max="40" width="16.75" style="17" bestFit="1" customWidth="1"/>
    <col min="41" max="16384" width="9" style="15"/>
  </cols>
  <sheetData>
    <row r="1" spans="1:40">
      <c r="A1" s="14" t="s">
        <v>255</v>
      </c>
      <c r="B1" s="14" t="s">
        <v>2</v>
      </c>
      <c r="C1" s="14" t="s">
        <v>3</v>
      </c>
      <c r="D1" s="53" t="s">
        <v>0</v>
      </c>
      <c r="E1" s="14" t="s">
        <v>1</v>
      </c>
      <c r="F1" s="14" t="s">
        <v>256</v>
      </c>
      <c r="G1" s="14" t="s">
        <v>257</v>
      </c>
      <c r="H1" s="14" t="s">
        <v>258</v>
      </c>
      <c r="I1" s="2" t="s">
        <v>291</v>
      </c>
      <c r="J1" s="2" t="s">
        <v>292</v>
      </c>
      <c r="K1" s="2" t="s">
        <v>293</v>
      </c>
      <c r="L1" s="2" t="s">
        <v>294</v>
      </c>
      <c r="M1" s="2" t="s">
        <v>295</v>
      </c>
      <c r="N1" s="19" t="s">
        <v>262</v>
      </c>
      <c r="O1" s="2" t="s">
        <v>259</v>
      </c>
      <c r="P1" s="2" t="s">
        <v>350</v>
      </c>
      <c r="Q1" s="2" t="s">
        <v>260</v>
      </c>
      <c r="R1" s="2" t="s">
        <v>349</v>
      </c>
      <c r="S1" s="2" t="s">
        <v>261</v>
      </c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s="8" customFormat="1">
      <c r="A2" s="9" t="s">
        <v>384</v>
      </c>
      <c r="B2" s="13" t="s">
        <v>4</v>
      </c>
      <c r="C2" s="13" t="s">
        <v>6</v>
      </c>
      <c r="D2" s="61">
        <v>3140100887</v>
      </c>
      <c r="E2" s="13" t="s">
        <v>383</v>
      </c>
      <c r="F2" s="9">
        <v>208</v>
      </c>
      <c r="G2" s="9">
        <v>4.0599999999999996</v>
      </c>
      <c r="H2" s="6">
        <v>4.6100000000000003</v>
      </c>
      <c r="I2" s="6">
        <f t="shared" ref="I2:I41" si="0">G2/H2*55</f>
        <v>48.438177874186543</v>
      </c>
      <c r="J2" s="6"/>
      <c r="K2" s="6"/>
      <c r="L2" s="6"/>
      <c r="M2" s="6">
        <v>10</v>
      </c>
      <c r="N2" s="13"/>
      <c r="O2" s="6">
        <f t="shared" ref="O2:O41" si="1">SUM(I2:N2)</f>
        <v>58.438177874186543</v>
      </c>
      <c r="P2" s="22">
        <f t="shared" ref="P2:P41" si="2">R2/39</f>
        <v>2.564102564102564E-2</v>
      </c>
      <c r="Q2" s="6" t="s">
        <v>391</v>
      </c>
      <c r="R2" s="6">
        <v>1</v>
      </c>
      <c r="S2" s="6">
        <v>1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 s="8" customFormat="1">
      <c r="A3" s="13">
        <v>2</v>
      </c>
      <c r="B3" s="13" t="s">
        <v>4</v>
      </c>
      <c r="C3" s="13" t="s">
        <v>6</v>
      </c>
      <c r="D3" s="61">
        <v>3140105186</v>
      </c>
      <c r="E3" s="13" t="s">
        <v>29</v>
      </c>
      <c r="F3" s="9">
        <v>188.5</v>
      </c>
      <c r="G3" s="9">
        <v>4.13</v>
      </c>
      <c r="H3" s="6">
        <v>4.6100000000000003</v>
      </c>
      <c r="I3" s="6">
        <f t="shared" si="0"/>
        <v>49.273318872017349</v>
      </c>
      <c r="J3" s="6">
        <v>3</v>
      </c>
      <c r="K3" s="6">
        <v>1</v>
      </c>
      <c r="L3" s="6"/>
      <c r="M3" s="12"/>
      <c r="N3" s="13">
        <v>3.7</v>
      </c>
      <c r="O3" s="6">
        <f t="shared" si="1"/>
        <v>56.973318872017352</v>
      </c>
      <c r="P3" s="22">
        <f t="shared" si="2"/>
        <v>5.128205128205128E-2</v>
      </c>
      <c r="Q3" s="9" t="s">
        <v>272</v>
      </c>
      <c r="R3" s="6">
        <v>2</v>
      </c>
      <c r="S3" s="6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s="8" customFormat="1">
      <c r="A4" s="13">
        <v>3</v>
      </c>
      <c r="B4" s="13" t="s">
        <v>4</v>
      </c>
      <c r="C4" s="13" t="s">
        <v>6</v>
      </c>
      <c r="D4" s="61">
        <v>3140103180</v>
      </c>
      <c r="E4" s="13" t="s">
        <v>8</v>
      </c>
      <c r="F4" s="9">
        <v>181</v>
      </c>
      <c r="G4" s="9">
        <v>3.92</v>
      </c>
      <c r="H4" s="6">
        <v>4.6100000000000003</v>
      </c>
      <c r="I4" s="6">
        <f t="shared" si="0"/>
        <v>46.767895878524939</v>
      </c>
      <c r="J4" s="6"/>
      <c r="K4" s="6"/>
      <c r="L4" s="6"/>
      <c r="M4" s="6">
        <v>10</v>
      </c>
      <c r="N4" s="13"/>
      <c r="O4" s="6">
        <f t="shared" si="1"/>
        <v>56.767895878524939</v>
      </c>
      <c r="P4" s="22">
        <f t="shared" si="2"/>
        <v>7.6923076923076927E-2</v>
      </c>
      <c r="Q4" s="9" t="s">
        <v>392</v>
      </c>
      <c r="R4" s="6">
        <v>3</v>
      </c>
      <c r="S4" s="6">
        <v>3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27" customFormat="1">
      <c r="A5" s="24">
        <v>4</v>
      </c>
      <c r="B5" s="24" t="s">
        <v>4</v>
      </c>
      <c r="C5" s="24" t="s">
        <v>6</v>
      </c>
      <c r="D5" s="60">
        <v>3140103181</v>
      </c>
      <c r="E5" s="24" t="s">
        <v>9</v>
      </c>
      <c r="F5" s="64">
        <v>238</v>
      </c>
      <c r="G5" s="64">
        <v>4.6100000000000003</v>
      </c>
      <c r="H5" s="23">
        <v>4.6100000000000003</v>
      </c>
      <c r="I5" s="23">
        <f t="shared" si="0"/>
        <v>55</v>
      </c>
      <c r="J5" s="23"/>
      <c r="K5" s="23"/>
      <c r="L5" s="23"/>
      <c r="M5" s="23"/>
      <c r="N5" s="24"/>
      <c r="O5" s="23">
        <f t="shared" si="1"/>
        <v>55</v>
      </c>
      <c r="P5" s="25">
        <f t="shared" si="2"/>
        <v>0.10256410256410256</v>
      </c>
      <c r="Q5" s="23"/>
      <c r="R5" s="23">
        <v>4</v>
      </c>
      <c r="S5" s="23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</row>
    <row r="6" spans="1:40" s="8" customFormat="1">
      <c r="A6" s="9" t="s">
        <v>385</v>
      </c>
      <c r="B6" s="13" t="s">
        <v>4</v>
      </c>
      <c r="C6" s="13" t="s">
        <v>6</v>
      </c>
      <c r="D6" s="61">
        <v>3140105681</v>
      </c>
      <c r="E6" s="13" t="s">
        <v>30</v>
      </c>
      <c r="F6" s="9">
        <v>173.5</v>
      </c>
      <c r="G6" s="9">
        <v>3.74</v>
      </c>
      <c r="H6" s="6">
        <v>4.6100000000000003</v>
      </c>
      <c r="I6" s="6">
        <f t="shared" si="0"/>
        <v>44.620390455531457</v>
      </c>
      <c r="J6" s="6"/>
      <c r="K6" s="6"/>
      <c r="L6" s="6"/>
      <c r="M6" s="6">
        <v>10</v>
      </c>
      <c r="N6" s="13"/>
      <c r="O6" s="6">
        <f t="shared" si="1"/>
        <v>54.620390455531457</v>
      </c>
      <c r="P6" s="22">
        <f t="shared" si="2"/>
        <v>0.12820512820512819</v>
      </c>
      <c r="Q6" s="9" t="s">
        <v>389</v>
      </c>
      <c r="R6" s="6">
        <v>5</v>
      </c>
      <c r="S6" s="6">
        <v>4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s="8" customFormat="1">
      <c r="A7" s="13">
        <v>6</v>
      </c>
      <c r="B7" s="13" t="s">
        <v>4</v>
      </c>
      <c r="C7" s="13" t="s">
        <v>6</v>
      </c>
      <c r="D7" s="61">
        <v>3140104688</v>
      </c>
      <c r="E7" s="13" t="s">
        <v>17</v>
      </c>
      <c r="F7" s="9">
        <v>234</v>
      </c>
      <c r="G7" s="9">
        <v>4.2300000000000004</v>
      </c>
      <c r="H7" s="6">
        <v>4.6100000000000003</v>
      </c>
      <c r="I7" s="6">
        <f t="shared" si="0"/>
        <v>50.466377440347074</v>
      </c>
      <c r="J7" s="6"/>
      <c r="K7" s="6">
        <v>0.5</v>
      </c>
      <c r="L7" s="6"/>
      <c r="M7" s="6"/>
      <c r="N7" s="13">
        <v>1</v>
      </c>
      <c r="O7" s="6">
        <f t="shared" si="1"/>
        <v>51.966377440347074</v>
      </c>
      <c r="P7" s="22">
        <f t="shared" si="2"/>
        <v>0.15384615384615385</v>
      </c>
      <c r="Q7" s="6" t="s">
        <v>269</v>
      </c>
      <c r="R7" s="6">
        <v>6</v>
      </c>
      <c r="S7" s="6">
        <v>5</v>
      </c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40" s="27" customFormat="1">
      <c r="A8" s="24">
        <v>7</v>
      </c>
      <c r="B8" s="24" t="s">
        <v>4</v>
      </c>
      <c r="C8" s="24" t="s">
        <v>6</v>
      </c>
      <c r="D8" s="60">
        <v>3140100889</v>
      </c>
      <c r="E8" s="24" t="s">
        <v>7</v>
      </c>
      <c r="F8" s="64">
        <v>231.5</v>
      </c>
      <c r="G8" s="64">
        <v>4.2</v>
      </c>
      <c r="H8" s="23">
        <v>4.6100000000000003</v>
      </c>
      <c r="I8" s="23">
        <f t="shared" si="0"/>
        <v>50.108459869848154</v>
      </c>
      <c r="J8" s="65"/>
      <c r="K8" s="23"/>
      <c r="L8" s="23"/>
      <c r="M8" s="23"/>
      <c r="N8" s="24"/>
      <c r="O8" s="23">
        <f t="shared" si="1"/>
        <v>50.108459869848154</v>
      </c>
      <c r="P8" s="25">
        <f t="shared" si="2"/>
        <v>0.17948717948717949</v>
      </c>
      <c r="Q8" s="23"/>
      <c r="R8" s="23">
        <v>7</v>
      </c>
      <c r="S8" s="23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1:40" s="8" customFormat="1">
      <c r="A9" s="13">
        <v>8</v>
      </c>
      <c r="B9" s="13" t="s">
        <v>4</v>
      </c>
      <c r="C9" s="13" t="s">
        <v>6</v>
      </c>
      <c r="D9" s="61">
        <v>3140105100</v>
      </c>
      <c r="E9" s="13" t="s">
        <v>27</v>
      </c>
      <c r="F9" s="9">
        <v>230.5</v>
      </c>
      <c r="G9" s="9">
        <v>4.03</v>
      </c>
      <c r="H9" s="6">
        <v>4.6100000000000003</v>
      </c>
      <c r="I9" s="6">
        <f t="shared" si="0"/>
        <v>48.080260303687638</v>
      </c>
      <c r="J9" s="7"/>
      <c r="K9" s="6"/>
      <c r="L9" s="6">
        <v>2</v>
      </c>
      <c r="M9" s="6"/>
      <c r="N9" s="13"/>
      <c r="O9" s="6">
        <f t="shared" si="1"/>
        <v>50.080260303687638</v>
      </c>
      <c r="P9" s="22">
        <f t="shared" si="2"/>
        <v>0.20512820512820512</v>
      </c>
      <c r="Q9" s="9" t="s">
        <v>271</v>
      </c>
      <c r="R9" s="6">
        <v>8</v>
      </c>
      <c r="S9" s="6">
        <v>6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</row>
    <row r="10" spans="1:40" s="8" customFormat="1">
      <c r="A10" s="13">
        <v>9</v>
      </c>
      <c r="B10" s="13" t="s">
        <v>4</v>
      </c>
      <c r="C10" s="13" t="s">
        <v>6</v>
      </c>
      <c r="D10" s="61">
        <v>3140103355</v>
      </c>
      <c r="E10" s="13" t="s">
        <v>10</v>
      </c>
      <c r="F10" s="9">
        <v>241</v>
      </c>
      <c r="G10" s="9">
        <v>4.0999999999999996</v>
      </c>
      <c r="H10" s="6">
        <v>4.6100000000000003</v>
      </c>
      <c r="I10" s="6">
        <f t="shared" si="0"/>
        <v>48.915401301518429</v>
      </c>
      <c r="J10" s="6"/>
      <c r="K10" s="6"/>
      <c r="L10" s="6"/>
      <c r="M10" s="6"/>
      <c r="N10" s="13"/>
      <c r="O10" s="6">
        <f t="shared" si="1"/>
        <v>48.915401301518429</v>
      </c>
      <c r="P10" s="22">
        <f t="shared" si="2"/>
        <v>0.23076923076923078</v>
      </c>
      <c r="Q10" s="6" t="s">
        <v>395</v>
      </c>
      <c r="R10" s="6">
        <v>9</v>
      </c>
      <c r="S10" s="6">
        <v>7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0" s="27" customFormat="1">
      <c r="A11" s="24">
        <v>10</v>
      </c>
      <c r="B11" s="24" t="s">
        <v>4</v>
      </c>
      <c r="C11" s="24" t="s">
        <v>6</v>
      </c>
      <c r="D11" s="60">
        <v>3140103825</v>
      </c>
      <c r="E11" s="24" t="s">
        <v>11</v>
      </c>
      <c r="F11" s="64">
        <v>178</v>
      </c>
      <c r="G11" s="64">
        <v>4.0599999999999996</v>
      </c>
      <c r="H11" s="23">
        <v>4.6100000000000003</v>
      </c>
      <c r="I11" s="23">
        <f t="shared" si="0"/>
        <v>48.438177874186543</v>
      </c>
      <c r="J11" s="23"/>
      <c r="K11" s="23"/>
      <c r="L11" s="23"/>
      <c r="M11" s="23"/>
      <c r="N11" s="24"/>
      <c r="O11" s="23">
        <f t="shared" si="1"/>
        <v>48.438177874186543</v>
      </c>
      <c r="P11" s="25">
        <f t="shared" si="2"/>
        <v>0.25641025641025639</v>
      </c>
      <c r="Q11" s="23"/>
      <c r="R11" s="23">
        <v>10</v>
      </c>
      <c r="S11" s="23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40" s="27" customFormat="1">
      <c r="A12" s="24">
        <v>11</v>
      </c>
      <c r="B12" s="24" t="s">
        <v>4</v>
      </c>
      <c r="C12" s="24" t="s">
        <v>6</v>
      </c>
      <c r="D12" s="60">
        <v>3140105096</v>
      </c>
      <c r="E12" s="24" t="s">
        <v>26</v>
      </c>
      <c r="F12" s="64">
        <v>231</v>
      </c>
      <c r="G12" s="64">
        <v>4.05</v>
      </c>
      <c r="H12" s="23">
        <v>4.6100000000000003</v>
      </c>
      <c r="I12" s="23">
        <f t="shared" si="0"/>
        <v>48.318872017353577</v>
      </c>
      <c r="J12" s="23"/>
      <c r="K12" s="23"/>
      <c r="L12" s="23"/>
      <c r="M12" s="23"/>
      <c r="N12" s="24"/>
      <c r="O12" s="23">
        <f t="shared" si="1"/>
        <v>48.318872017353577</v>
      </c>
      <c r="P12" s="25">
        <f t="shared" si="2"/>
        <v>0.28205128205128205</v>
      </c>
      <c r="Q12" s="23"/>
      <c r="R12" s="23">
        <v>11</v>
      </c>
      <c r="S12" s="23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s="8" customFormat="1">
      <c r="A13" s="13">
        <v>12</v>
      </c>
      <c r="B13" s="13" t="s">
        <v>4</v>
      </c>
      <c r="C13" s="13" t="s">
        <v>6</v>
      </c>
      <c r="D13" s="61">
        <v>3140104930</v>
      </c>
      <c r="E13" s="13" t="s">
        <v>18</v>
      </c>
      <c r="F13" s="9">
        <v>175.5</v>
      </c>
      <c r="G13" s="9">
        <v>4.0199999999999996</v>
      </c>
      <c r="H13" s="6">
        <v>4.6100000000000003</v>
      </c>
      <c r="I13" s="6">
        <f t="shared" si="0"/>
        <v>47.960954446854657</v>
      </c>
      <c r="J13" s="6"/>
      <c r="K13" s="6"/>
      <c r="L13" s="6"/>
      <c r="M13" s="6"/>
      <c r="N13" s="13"/>
      <c r="O13" s="6">
        <f t="shared" si="1"/>
        <v>47.960954446854657</v>
      </c>
      <c r="P13" s="22">
        <f t="shared" si="2"/>
        <v>0.30769230769230771</v>
      </c>
      <c r="Q13" s="6" t="s">
        <v>393</v>
      </c>
      <c r="R13" s="6">
        <v>12</v>
      </c>
      <c r="S13" s="6">
        <v>8</v>
      </c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</row>
    <row r="14" spans="1:40" s="8" customFormat="1">
      <c r="A14" s="9" t="s">
        <v>386</v>
      </c>
      <c r="B14" s="13" t="s">
        <v>4</v>
      </c>
      <c r="C14" s="13" t="s">
        <v>6</v>
      </c>
      <c r="D14" s="61">
        <v>3140105810</v>
      </c>
      <c r="E14" s="13" t="s">
        <v>37</v>
      </c>
      <c r="F14" s="9">
        <v>171</v>
      </c>
      <c r="G14" s="9">
        <v>3.17</v>
      </c>
      <c r="H14" s="6">
        <v>4.6100000000000003</v>
      </c>
      <c r="I14" s="6">
        <f t="shared" si="0"/>
        <v>37.819956616052053</v>
      </c>
      <c r="J14" s="6"/>
      <c r="K14" s="6"/>
      <c r="L14" s="6"/>
      <c r="M14" s="6">
        <v>10</v>
      </c>
      <c r="N14" s="13"/>
      <c r="O14" s="6">
        <f t="shared" si="1"/>
        <v>47.819956616052053</v>
      </c>
      <c r="P14" s="22">
        <f t="shared" si="2"/>
        <v>0.33333333333333331</v>
      </c>
      <c r="Q14" s="9" t="s">
        <v>394</v>
      </c>
      <c r="R14" s="6">
        <v>13</v>
      </c>
      <c r="S14" s="6">
        <v>9</v>
      </c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s="27" customFormat="1">
      <c r="A15" s="24">
        <v>14</v>
      </c>
      <c r="B15" s="24" t="s">
        <v>4</v>
      </c>
      <c r="C15" s="24" t="s">
        <v>6</v>
      </c>
      <c r="D15" s="60">
        <v>3140105814</v>
      </c>
      <c r="E15" s="24" t="s">
        <v>41</v>
      </c>
      <c r="F15" s="64">
        <v>224</v>
      </c>
      <c r="G15" s="64">
        <v>4</v>
      </c>
      <c r="H15" s="23">
        <v>4.6100000000000003</v>
      </c>
      <c r="I15" s="23">
        <f t="shared" si="0"/>
        <v>47.722342733188718</v>
      </c>
      <c r="J15" s="23"/>
      <c r="K15" s="23"/>
      <c r="L15" s="23"/>
      <c r="M15" s="23"/>
      <c r="N15" s="24"/>
      <c r="O15" s="23">
        <f t="shared" si="1"/>
        <v>47.722342733188718</v>
      </c>
      <c r="P15" s="25">
        <f t="shared" si="2"/>
        <v>0.35897435897435898</v>
      </c>
      <c r="Q15" s="23"/>
      <c r="R15" s="23">
        <v>14</v>
      </c>
      <c r="S15" s="23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s="8" customFormat="1">
      <c r="A16" s="13">
        <v>15</v>
      </c>
      <c r="B16" s="13" t="s">
        <v>4</v>
      </c>
      <c r="C16" s="13" t="s">
        <v>6</v>
      </c>
      <c r="D16" s="61">
        <v>3140105066</v>
      </c>
      <c r="E16" s="13" t="s">
        <v>23</v>
      </c>
      <c r="F16" s="9">
        <v>209.5</v>
      </c>
      <c r="G16" s="9">
        <v>3.88</v>
      </c>
      <c r="H16" s="6">
        <v>4.6100000000000003</v>
      </c>
      <c r="I16" s="6">
        <f t="shared" si="0"/>
        <v>46.290672451193053</v>
      </c>
      <c r="J16" s="6"/>
      <c r="K16" s="6"/>
      <c r="L16" s="6"/>
      <c r="M16" s="6"/>
      <c r="N16" s="13">
        <v>1</v>
      </c>
      <c r="O16" s="6">
        <f t="shared" si="1"/>
        <v>47.290672451193053</v>
      </c>
      <c r="P16" s="22">
        <f t="shared" si="2"/>
        <v>0.38461538461538464</v>
      </c>
      <c r="Q16" s="9" t="s">
        <v>270</v>
      </c>
      <c r="R16" s="6">
        <v>15</v>
      </c>
      <c r="S16" s="6">
        <v>10</v>
      </c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7" spans="1:40" s="27" customFormat="1">
      <c r="A17" s="24">
        <v>16</v>
      </c>
      <c r="B17" s="24" t="s">
        <v>4</v>
      </c>
      <c r="C17" s="24" t="s">
        <v>6</v>
      </c>
      <c r="D17" s="60">
        <v>3140105095</v>
      </c>
      <c r="E17" s="24" t="s">
        <v>25</v>
      </c>
      <c r="F17" s="64">
        <v>166</v>
      </c>
      <c r="G17" s="64">
        <v>3.89</v>
      </c>
      <c r="H17" s="23">
        <v>4.6100000000000003</v>
      </c>
      <c r="I17" s="23">
        <f t="shared" si="0"/>
        <v>46.409978308026034</v>
      </c>
      <c r="J17" s="23"/>
      <c r="K17" s="23"/>
      <c r="L17" s="23"/>
      <c r="M17" s="23"/>
      <c r="N17" s="24"/>
      <c r="O17" s="23">
        <f t="shared" si="1"/>
        <v>46.409978308026034</v>
      </c>
      <c r="P17" s="25">
        <f t="shared" si="2"/>
        <v>0.41025641025641024</v>
      </c>
      <c r="Q17" s="23"/>
      <c r="R17" s="23">
        <v>16</v>
      </c>
      <c r="S17" s="23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s="27" customFormat="1">
      <c r="A18" s="24">
        <v>17</v>
      </c>
      <c r="B18" s="24" t="s">
        <v>4</v>
      </c>
      <c r="C18" s="24" t="s">
        <v>6</v>
      </c>
      <c r="D18" s="60">
        <v>3140104931</v>
      </c>
      <c r="E18" s="24" t="s">
        <v>19</v>
      </c>
      <c r="F18" s="64">
        <v>248</v>
      </c>
      <c r="G18" s="64">
        <v>3.79</v>
      </c>
      <c r="H18" s="23">
        <v>4.6100000000000003</v>
      </c>
      <c r="I18" s="23">
        <f t="shared" si="0"/>
        <v>45.216919739696309</v>
      </c>
      <c r="J18" s="23"/>
      <c r="K18" s="23"/>
      <c r="L18" s="23"/>
      <c r="M18" s="23"/>
      <c r="N18" s="24"/>
      <c r="O18" s="23">
        <f t="shared" si="1"/>
        <v>45.216919739696309</v>
      </c>
      <c r="P18" s="25">
        <f t="shared" si="2"/>
        <v>0.4358974358974359</v>
      </c>
      <c r="Q18" s="23"/>
      <c r="R18" s="23">
        <v>17</v>
      </c>
      <c r="S18" s="23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 s="8" customFormat="1">
      <c r="A19" s="13">
        <v>18</v>
      </c>
      <c r="B19" s="13" t="s">
        <v>4</v>
      </c>
      <c r="C19" s="13" t="s">
        <v>6</v>
      </c>
      <c r="D19" s="61">
        <v>3140105891</v>
      </c>
      <c r="E19" s="13" t="s">
        <v>43</v>
      </c>
      <c r="F19" s="9">
        <v>228</v>
      </c>
      <c r="G19" s="9">
        <v>3.78</v>
      </c>
      <c r="H19" s="6">
        <v>4.6100000000000003</v>
      </c>
      <c r="I19" s="6">
        <f t="shared" si="0"/>
        <v>45.097613882863335</v>
      </c>
      <c r="J19" s="6"/>
      <c r="K19" s="6"/>
      <c r="L19" s="6"/>
      <c r="M19" s="6"/>
      <c r="N19" s="13"/>
      <c r="O19" s="6">
        <f t="shared" si="1"/>
        <v>45.097613882863335</v>
      </c>
      <c r="P19" s="22">
        <f t="shared" si="2"/>
        <v>0.46153846153846156</v>
      </c>
      <c r="Q19" s="9" t="s">
        <v>390</v>
      </c>
      <c r="R19" s="6">
        <v>18</v>
      </c>
      <c r="S19" s="6">
        <v>11</v>
      </c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40" s="27" customFormat="1">
      <c r="A20" s="24">
        <v>19</v>
      </c>
      <c r="B20" s="24" t="s">
        <v>4</v>
      </c>
      <c r="C20" s="24" t="s">
        <v>6</v>
      </c>
      <c r="D20" s="60">
        <v>3140105812</v>
      </c>
      <c r="E20" s="24" t="s">
        <v>39</v>
      </c>
      <c r="F20" s="64">
        <v>245.5</v>
      </c>
      <c r="G20" s="64">
        <v>3.77</v>
      </c>
      <c r="H20" s="23">
        <v>4.6100000000000003</v>
      </c>
      <c r="I20" s="23">
        <f t="shared" si="0"/>
        <v>44.978308026030362</v>
      </c>
      <c r="J20" s="23"/>
      <c r="K20" s="23"/>
      <c r="L20" s="23"/>
      <c r="M20" s="23"/>
      <c r="N20" s="24"/>
      <c r="O20" s="23">
        <f t="shared" si="1"/>
        <v>44.978308026030362</v>
      </c>
      <c r="P20" s="25">
        <f t="shared" si="2"/>
        <v>0.48717948717948717</v>
      </c>
      <c r="Q20" s="23"/>
      <c r="R20" s="23">
        <v>19</v>
      </c>
      <c r="S20" s="23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s="27" customFormat="1">
      <c r="A21" s="24">
        <v>20</v>
      </c>
      <c r="B21" s="24" t="s">
        <v>4</v>
      </c>
      <c r="C21" s="24" t="s">
        <v>6</v>
      </c>
      <c r="D21" s="60">
        <v>3140104508</v>
      </c>
      <c r="E21" s="24" t="s">
        <v>15</v>
      </c>
      <c r="F21" s="64">
        <v>201.5</v>
      </c>
      <c r="G21" s="64">
        <v>3.72</v>
      </c>
      <c r="H21" s="23">
        <v>4.6100000000000003</v>
      </c>
      <c r="I21" s="23">
        <f t="shared" si="0"/>
        <v>44.38177874186551</v>
      </c>
      <c r="J21" s="23"/>
      <c r="K21" s="23"/>
      <c r="L21" s="23"/>
      <c r="M21" s="23"/>
      <c r="N21" s="24"/>
      <c r="O21" s="23">
        <f t="shared" si="1"/>
        <v>44.38177874186551</v>
      </c>
      <c r="P21" s="25">
        <f t="shared" si="2"/>
        <v>0.51282051282051277</v>
      </c>
      <c r="Q21" s="67" t="s">
        <v>268</v>
      </c>
      <c r="R21" s="23">
        <v>20</v>
      </c>
      <c r="S21" s="23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s="27" customFormat="1">
      <c r="A22" s="24">
        <v>21</v>
      </c>
      <c r="B22" s="24" t="s">
        <v>4</v>
      </c>
      <c r="C22" s="24" t="s">
        <v>6</v>
      </c>
      <c r="D22" s="60">
        <v>3140103826</v>
      </c>
      <c r="E22" s="24" t="s">
        <v>12</v>
      </c>
      <c r="F22" s="64">
        <v>173</v>
      </c>
      <c r="G22" s="64">
        <v>3.55</v>
      </c>
      <c r="H22" s="23">
        <v>4.6100000000000003</v>
      </c>
      <c r="I22" s="23">
        <f t="shared" si="0"/>
        <v>42.353579175704979</v>
      </c>
      <c r="J22" s="23"/>
      <c r="K22" s="23"/>
      <c r="L22" s="23"/>
      <c r="M22" s="23"/>
      <c r="N22" s="24"/>
      <c r="O22" s="23">
        <f t="shared" si="1"/>
        <v>42.353579175704979</v>
      </c>
      <c r="P22" s="25">
        <f t="shared" si="2"/>
        <v>0.53846153846153844</v>
      </c>
      <c r="Q22" s="68" t="s">
        <v>266</v>
      </c>
      <c r="R22" s="23">
        <v>21</v>
      </c>
      <c r="S22" s="23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s="27" customFormat="1">
      <c r="A23" s="24">
        <v>22</v>
      </c>
      <c r="B23" s="24" t="s">
        <v>4</v>
      </c>
      <c r="C23" s="24" t="s">
        <v>6</v>
      </c>
      <c r="D23" s="60">
        <v>3140105683</v>
      </c>
      <c r="E23" s="24" t="s">
        <v>32</v>
      </c>
      <c r="F23" s="64">
        <v>172.5</v>
      </c>
      <c r="G23" s="64">
        <v>3.45</v>
      </c>
      <c r="H23" s="23">
        <v>4.6100000000000003</v>
      </c>
      <c r="I23" s="23">
        <f t="shared" si="0"/>
        <v>41.160520607375275</v>
      </c>
      <c r="J23" s="23"/>
      <c r="K23" s="23"/>
      <c r="L23" s="23"/>
      <c r="M23" s="23"/>
      <c r="N23" s="24"/>
      <c r="O23" s="23">
        <f t="shared" si="1"/>
        <v>41.160520607375275</v>
      </c>
      <c r="P23" s="25">
        <f t="shared" si="2"/>
        <v>0.5641025641025641</v>
      </c>
      <c r="Q23" s="68" t="s">
        <v>273</v>
      </c>
      <c r="R23" s="23">
        <v>22</v>
      </c>
      <c r="S23" s="23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 s="27" customFormat="1">
      <c r="A24" s="24">
        <v>23</v>
      </c>
      <c r="B24" s="24" t="s">
        <v>4</v>
      </c>
      <c r="C24" s="24" t="s">
        <v>6</v>
      </c>
      <c r="D24" s="60">
        <v>3140105809</v>
      </c>
      <c r="E24" s="24" t="s">
        <v>36</v>
      </c>
      <c r="F24" s="64">
        <v>202</v>
      </c>
      <c r="G24" s="64">
        <v>3.45</v>
      </c>
      <c r="H24" s="23">
        <v>4.6100000000000003</v>
      </c>
      <c r="I24" s="23">
        <f t="shared" si="0"/>
        <v>41.160520607375275</v>
      </c>
      <c r="J24" s="23"/>
      <c r="K24" s="23"/>
      <c r="L24" s="23"/>
      <c r="M24" s="23"/>
      <c r="N24" s="24"/>
      <c r="O24" s="23">
        <f t="shared" si="1"/>
        <v>41.160520607375275</v>
      </c>
      <c r="P24" s="25">
        <f t="shared" si="2"/>
        <v>0.58974358974358976</v>
      </c>
      <c r="Q24" s="23"/>
      <c r="R24" s="23">
        <v>23</v>
      </c>
      <c r="S24" s="23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</row>
    <row r="25" spans="1:40" s="27" customFormat="1">
      <c r="A25" s="24">
        <v>24</v>
      </c>
      <c r="B25" s="24" t="s">
        <v>4</v>
      </c>
      <c r="C25" s="24" t="s">
        <v>6</v>
      </c>
      <c r="D25" s="60">
        <v>3140105093</v>
      </c>
      <c r="E25" s="24" t="s">
        <v>24</v>
      </c>
      <c r="F25" s="64">
        <v>177</v>
      </c>
      <c r="G25" s="64">
        <v>3.43</v>
      </c>
      <c r="H25" s="23">
        <v>4.6100000000000003</v>
      </c>
      <c r="I25" s="23">
        <f t="shared" si="0"/>
        <v>40.921908893709329</v>
      </c>
      <c r="J25" s="23"/>
      <c r="K25" s="23"/>
      <c r="L25" s="23"/>
      <c r="M25" s="23"/>
      <c r="N25" s="24"/>
      <c r="O25" s="23">
        <f t="shared" si="1"/>
        <v>40.921908893709329</v>
      </c>
      <c r="P25" s="25">
        <f t="shared" si="2"/>
        <v>0.61538461538461542</v>
      </c>
      <c r="Q25" s="23"/>
      <c r="R25" s="23">
        <v>24</v>
      </c>
      <c r="S25" s="23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s="27" customFormat="1">
      <c r="A26" s="24">
        <v>25</v>
      </c>
      <c r="B26" s="24" t="s">
        <v>4</v>
      </c>
      <c r="C26" s="24" t="s">
        <v>6</v>
      </c>
      <c r="D26" s="60">
        <v>3140105701</v>
      </c>
      <c r="E26" s="24" t="s">
        <v>35</v>
      </c>
      <c r="F26" s="64">
        <v>174.5</v>
      </c>
      <c r="G26" s="64">
        <v>3.33</v>
      </c>
      <c r="H26" s="23">
        <v>4.6100000000000003</v>
      </c>
      <c r="I26" s="23">
        <f t="shared" si="0"/>
        <v>39.728850325379604</v>
      </c>
      <c r="J26" s="23"/>
      <c r="K26" s="23"/>
      <c r="L26" s="23"/>
      <c r="M26" s="23"/>
      <c r="N26" s="24"/>
      <c r="O26" s="23">
        <f t="shared" si="1"/>
        <v>39.728850325379604</v>
      </c>
      <c r="P26" s="25">
        <f t="shared" si="2"/>
        <v>0.64102564102564108</v>
      </c>
      <c r="Q26" s="23"/>
      <c r="R26" s="23">
        <v>25</v>
      </c>
      <c r="S26" s="23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s="27" customFormat="1">
      <c r="A27" s="24">
        <v>26</v>
      </c>
      <c r="B27" s="24" t="s">
        <v>4</v>
      </c>
      <c r="C27" s="24" t="s">
        <v>6</v>
      </c>
      <c r="D27" s="60">
        <v>3140105682</v>
      </c>
      <c r="E27" s="24" t="s">
        <v>31</v>
      </c>
      <c r="F27" s="64">
        <v>171.5</v>
      </c>
      <c r="G27" s="64">
        <v>3.32</v>
      </c>
      <c r="H27" s="23">
        <v>4.6100000000000003</v>
      </c>
      <c r="I27" s="23">
        <f t="shared" si="0"/>
        <v>39.60954446854663</v>
      </c>
      <c r="J27" s="23"/>
      <c r="K27" s="23"/>
      <c r="L27" s="23"/>
      <c r="M27" s="23"/>
      <c r="N27" s="24"/>
      <c r="O27" s="23">
        <f t="shared" si="1"/>
        <v>39.60954446854663</v>
      </c>
      <c r="P27" s="25">
        <f t="shared" si="2"/>
        <v>0.66666666666666663</v>
      </c>
      <c r="Q27" s="68" t="s">
        <v>273</v>
      </c>
      <c r="R27" s="23">
        <v>26</v>
      </c>
      <c r="S27" s="23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s="27" customFormat="1">
      <c r="A28" s="24">
        <v>27</v>
      </c>
      <c r="B28" s="24" t="s">
        <v>4</v>
      </c>
      <c r="C28" s="24" t="s">
        <v>6</v>
      </c>
      <c r="D28" s="60">
        <v>3140105686</v>
      </c>
      <c r="E28" s="24" t="s">
        <v>34</v>
      </c>
      <c r="F28" s="64">
        <v>181</v>
      </c>
      <c r="G28" s="64">
        <v>3.31</v>
      </c>
      <c r="H28" s="23">
        <v>4.6100000000000003</v>
      </c>
      <c r="I28" s="23">
        <f t="shared" si="0"/>
        <v>39.490238611713664</v>
      </c>
      <c r="J28" s="23"/>
      <c r="K28" s="23"/>
      <c r="L28" s="23"/>
      <c r="M28" s="23"/>
      <c r="N28" s="24"/>
      <c r="O28" s="23">
        <f t="shared" si="1"/>
        <v>39.490238611713664</v>
      </c>
      <c r="P28" s="25">
        <f t="shared" si="2"/>
        <v>0.69230769230769229</v>
      </c>
      <c r="Q28" s="68" t="s">
        <v>273</v>
      </c>
      <c r="R28" s="23">
        <v>27</v>
      </c>
      <c r="S28" s="2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s="27" customFormat="1">
      <c r="A29" s="24">
        <v>28</v>
      </c>
      <c r="B29" s="24" t="s">
        <v>4</v>
      </c>
      <c r="C29" s="24" t="s">
        <v>6</v>
      </c>
      <c r="D29" s="60">
        <v>3140105815</v>
      </c>
      <c r="E29" s="24" t="s">
        <v>42</v>
      </c>
      <c r="F29" s="64">
        <v>174</v>
      </c>
      <c r="G29" s="64">
        <v>3.3</v>
      </c>
      <c r="H29" s="23">
        <v>4.6100000000000003</v>
      </c>
      <c r="I29" s="23">
        <f t="shared" si="0"/>
        <v>39.370932754880691</v>
      </c>
      <c r="J29" s="23"/>
      <c r="K29" s="23"/>
      <c r="L29" s="23"/>
      <c r="M29" s="23"/>
      <c r="N29" s="24"/>
      <c r="O29" s="23">
        <f t="shared" si="1"/>
        <v>39.370932754880691</v>
      </c>
      <c r="P29" s="25">
        <f t="shared" si="2"/>
        <v>0.71794871794871795</v>
      </c>
      <c r="Q29" s="68" t="s">
        <v>274</v>
      </c>
      <c r="R29" s="23">
        <v>28</v>
      </c>
      <c r="S29" s="23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s="27" customFormat="1">
      <c r="A30" s="24">
        <v>29</v>
      </c>
      <c r="B30" s="24" t="s">
        <v>4</v>
      </c>
      <c r="C30" s="24" t="s">
        <v>6</v>
      </c>
      <c r="D30" s="66">
        <v>3140104412</v>
      </c>
      <c r="E30" s="24" t="s">
        <v>13</v>
      </c>
      <c r="F30" s="64">
        <v>202.5</v>
      </c>
      <c r="G30" s="64">
        <v>3.3</v>
      </c>
      <c r="H30" s="23">
        <v>4.6100000000000003</v>
      </c>
      <c r="I30" s="23">
        <f t="shared" si="0"/>
        <v>39.370932754880691</v>
      </c>
      <c r="J30" s="23"/>
      <c r="K30" s="23"/>
      <c r="L30" s="23"/>
      <c r="M30" s="23"/>
      <c r="N30" s="24"/>
      <c r="O30" s="23">
        <f t="shared" si="1"/>
        <v>39.370932754880691</v>
      </c>
      <c r="P30" s="25">
        <f t="shared" si="2"/>
        <v>0.74358974358974361</v>
      </c>
      <c r="Q30" s="23" t="s">
        <v>267</v>
      </c>
      <c r="R30" s="23">
        <v>29</v>
      </c>
      <c r="S30" s="23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s="27" customFormat="1">
      <c r="A31" s="24">
        <v>30</v>
      </c>
      <c r="B31" s="24" t="s">
        <v>4</v>
      </c>
      <c r="C31" s="24" t="s">
        <v>6</v>
      </c>
      <c r="D31" s="66" t="s">
        <v>370</v>
      </c>
      <c r="E31" s="24" t="s">
        <v>45</v>
      </c>
      <c r="F31" s="64">
        <v>173</v>
      </c>
      <c r="G31" s="64">
        <v>3.29</v>
      </c>
      <c r="H31" s="23">
        <v>4.6100000000000003</v>
      </c>
      <c r="I31" s="23">
        <f t="shared" si="0"/>
        <v>39.251626898047718</v>
      </c>
      <c r="J31" s="23"/>
      <c r="K31" s="23"/>
      <c r="L31" s="23"/>
      <c r="M31" s="23"/>
      <c r="N31" s="24"/>
      <c r="O31" s="23">
        <f t="shared" si="1"/>
        <v>39.251626898047718</v>
      </c>
      <c r="P31" s="25">
        <f t="shared" si="2"/>
        <v>0.76923076923076927</v>
      </c>
      <c r="Q31" s="23"/>
      <c r="R31" s="23">
        <v>30</v>
      </c>
      <c r="S31" s="23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s="27" customFormat="1">
      <c r="A32" s="24">
        <v>31</v>
      </c>
      <c r="B32" s="24" t="s">
        <v>4</v>
      </c>
      <c r="C32" s="24" t="s">
        <v>6</v>
      </c>
      <c r="D32" s="66" t="s">
        <v>371</v>
      </c>
      <c r="E32" s="24" t="s">
        <v>21</v>
      </c>
      <c r="F32" s="64">
        <v>164</v>
      </c>
      <c r="G32" s="64">
        <v>3.23</v>
      </c>
      <c r="H32" s="23">
        <v>4.6100000000000003</v>
      </c>
      <c r="I32" s="23">
        <f t="shared" si="0"/>
        <v>38.535791757049893</v>
      </c>
      <c r="J32" s="23"/>
      <c r="K32" s="23"/>
      <c r="L32" s="23"/>
      <c r="M32" s="23"/>
      <c r="N32" s="24"/>
      <c r="O32" s="23">
        <f t="shared" si="1"/>
        <v>38.535791757049893</v>
      </c>
      <c r="P32" s="25">
        <f t="shared" si="2"/>
        <v>0.79487179487179482</v>
      </c>
      <c r="Q32" s="23"/>
      <c r="R32" s="23">
        <v>31</v>
      </c>
      <c r="S32" s="23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s="27" customFormat="1">
      <c r="A33" s="24">
        <v>32</v>
      </c>
      <c r="B33" s="24" t="s">
        <v>4</v>
      </c>
      <c r="C33" s="24" t="s">
        <v>6</v>
      </c>
      <c r="D33" s="66" t="s">
        <v>372</v>
      </c>
      <c r="E33" s="24" t="s">
        <v>20</v>
      </c>
      <c r="F33" s="64">
        <v>193</v>
      </c>
      <c r="G33" s="64">
        <v>3.19</v>
      </c>
      <c r="H33" s="23">
        <v>4.6100000000000003</v>
      </c>
      <c r="I33" s="23">
        <f t="shared" si="0"/>
        <v>38.058568329718</v>
      </c>
      <c r="J33" s="23"/>
      <c r="K33" s="23"/>
      <c r="L33" s="23"/>
      <c r="M33" s="23"/>
      <c r="N33" s="24"/>
      <c r="O33" s="23">
        <f t="shared" si="1"/>
        <v>38.058568329718</v>
      </c>
      <c r="P33" s="25">
        <f t="shared" si="2"/>
        <v>0.82051282051282048</v>
      </c>
      <c r="Q33" s="23"/>
      <c r="R33" s="23">
        <v>32</v>
      </c>
      <c r="S33" s="23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s="27" customFormat="1">
      <c r="A34" s="24">
        <v>33</v>
      </c>
      <c r="B34" s="24" t="s">
        <v>4</v>
      </c>
      <c r="C34" s="24" t="s">
        <v>6</v>
      </c>
      <c r="D34" s="66" t="s">
        <v>373</v>
      </c>
      <c r="E34" s="24" t="s">
        <v>33</v>
      </c>
      <c r="F34" s="64">
        <v>172</v>
      </c>
      <c r="G34" s="64">
        <v>3.17</v>
      </c>
      <c r="H34" s="23">
        <v>4.6100000000000003</v>
      </c>
      <c r="I34" s="23">
        <f t="shared" si="0"/>
        <v>37.819956616052053</v>
      </c>
      <c r="J34" s="23"/>
      <c r="K34" s="23"/>
      <c r="L34" s="23"/>
      <c r="M34" s="23"/>
      <c r="N34" s="24"/>
      <c r="O34" s="23">
        <f t="shared" si="1"/>
        <v>37.819956616052053</v>
      </c>
      <c r="P34" s="25">
        <f t="shared" si="2"/>
        <v>0.84615384615384615</v>
      </c>
      <c r="Q34" s="23"/>
      <c r="R34" s="23">
        <v>33</v>
      </c>
      <c r="S34" s="23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s="27" customFormat="1">
      <c r="A35" s="24">
        <v>34</v>
      </c>
      <c r="B35" s="24" t="s">
        <v>4</v>
      </c>
      <c r="C35" s="24" t="s">
        <v>6</v>
      </c>
      <c r="D35" s="66" t="s">
        <v>374</v>
      </c>
      <c r="E35" s="24" t="s">
        <v>44</v>
      </c>
      <c r="F35" s="64">
        <v>172</v>
      </c>
      <c r="G35" s="64">
        <v>3.08</v>
      </c>
      <c r="H35" s="23">
        <v>4.6100000000000003</v>
      </c>
      <c r="I35" s="23">
        <f t="shared" si="0"/>
        <v>36.746203904555315</v>
      </c>
      <c r="J35" s="23"/>
      <c r="K35" s="23"/>
      <c r="L35" s="23"/>
      <c r="M35" s="23"/>
      <c r="N35" s="24"/>
      <c r="O35" s="23">
        <f t="shared" si="1"/>
        <v>36.746203904555315</v>
      </c>
      <c r="P35" s="25">
        <f t="shared" si="2"/>
        <v>0.87179487179487181</v>
      </c>
      <c r="Q35" s="23"/>
      <c r="R35" s="23">
        <v>34</v>
      </c>
      <c r="S35" s="23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s="27" customFormat="1">
      <c r="A36" s="24">
        <v>35</v>
      </c>
      <c r="B36" s="24" t="s">
        <v>4</v>
      </c>
      <c r="C36" s="24" t="s">
        <v>6</v>
      </c>
      <c r="D36" s="66" t="s">
        <v>375</v>
      </c>
      <c r="E36" s="24" t="s">
        <v>38</v>
      </c>
      <c r="F36" s="64">
        <v>176.5</v>
      </c>
      <c r="G36" s="64">
        <v>2.91</v>
      </c>
      <c r="H36" s="23">
        <v>4.6100000000000003</v>
      </c>
      <c r="I36" s="23">
        <f t="shared" si="0"/>
        <v>34.718004338394792</v>
      </c>
      <c r="J36" s="23"/>
      <c r="K36" s="23"/>
      <c r="L36" s="23"/>
      <c r="M36" s="23"/>
      <c r="N36" s="24"/>
      <c r="O36" s="23">
        <f t="shared" si="1"/>
        <v>34.718004338394792</v>
      </c>
      <c r="P36" s="25">
        <f t="shared" si="2"/>
        <v>0.89743589743589747</v>
      </c>
      <c r="Q36" s="23"/>
      <c r="R36" s="23">
        <v>35</v>
      </c>
      <c r="S36" s="23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s="27" customFormat="1">
      <c r="A37" s="24">
        <v>36</v>
      </c>
      <c r="B37" s="24" t="s">
        <v>4</v>
      </c>
      <c r="C37" s="24" t="s">
        <v>6</v>
      </c>
      <c r="D37" s="66" t="s">
        <v>376</v>
      </c>
      <c r="E37" s="24" t="s">
        <v>40</v>
      </c>
      <c r="F37" s="64">
        <v>175.5</v>
      </c>
      <c r="G37" s="64">
        <v>2.84</v>
      </c>
      <c r="H37" s="23">
        <v>4.6100000000000003</v>
      </c>
      <c r="I37" s="23">
        <f t="shared" si="0"/>
        <v>33.882863340563986</v>
      </c>
      <c r="J37" s="23"/>
      <c r="K37" s="23"/>
      <c r="L37" s="23"/>
      <c r="M37" s="23"/>
      <c r="N37" s="24"/>
      <c r="O37" s="23">
        <f t="shared" si="1"/>
        <v>33.882863340563986</v>
      </c>
      <c r="P37" s="25">
        <f t="shared" si="2"/>
        <v>0.92307692307692313</v>
      </c>
      <c r="Q37" s="23"/>
      <c r="R37" s="23">
        <v>36</v>
      </c>
      <c r="S37" s="23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s="27" customFormat="1">
      <c r="A38" s="24">
        <v>37</v>
      </c>
      <c r="B38" s="24" t="s">
        <v>4</v>
      </c>
      <c r="C38" s="24" t="s">
        <v>6</v>
      </c>
      <c r="D38" s="66" t="s">
        <v>377</v>
      </c>
      <c r="E38" s="24" t="s">
        <v>16</v>
      </c>
      <c r="F38" s="64">
        <v>171.5</v>
      </c>
      <c r="G38" s="64">
        <v>2.83</v>
      </c>
      <c r="H38" s="23">
        <v>4.6100000000000003</v>
      </c>
      <c r="I38" s="23">
        <f t="shared" si="0"/>
        <v>33.76355748373102</v>
      </c>
      <c r="J38" s="23"/>
      <c r="K38" s="23"/>
      <c r="L38" s="23"/>
      <c r="M38" s="23"/>
      <c r="N38" s="24"/>
      <c r="O38" s="23">
        <f t="shared" si="1"/>
        <v>33.76355748373102</v>
      </c>
      <c r="P38" s="25">
        <f t="shared" si="2"/>
        <v>0.94871794871794868</v>
      </c>
      <c r="Q38" s="23"/>
      <c r="R38" s="23">
        <v>37</v>
      </c>
      <c r="S38" s="23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s="27" customFormat="1">
      <c r="A39" s="24">
        <v>38</v>
      </c>
      <c r="B39" s="24" t="s">
        <v>4</v>
      </c>
      <c r="C39" s="24" t="s">
        <v>6</v>
      </c>
      <c r="D39" s="66" t="s">
        <v>378</v>
      </c>
      <c r="E39" s="24" t="s">
        <v>22</v>
      </c>
      <c r="F39" s="64">
        <v>173</v>
      </c>
      <c r="G39" s="64">
        <v>2.76</v>
      </c>
      <c r="H39" s="23">
        <v>4.6100000000000003</v>
      </c>
      <c r="I39" s="23">
        <f t="shared" si="0"/>
        <v>32.928416485900215</v>
      </c>
      <c r="J39" s="23"/>
      <c r="K39" s="23"/>
      <c r="L39" s="23"/>
      <c r="M39" s="23"/>
      <c r="N39" s="24"/>
      <c r="O39" s="23">
        <f t="shared" si="1"/>
        <v>32.928416485900215</v>
      </c>
      <c r="P39" s="25">
        <f t="shared" si="2"/>
        <v>0.97435897435897434</v>
      </c>
      <c r="Q39" s="23"/>
      <c r="R39" s="23">
        <v>38</v>
      </c>
      <c r="S39" s="23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s="27" customFormat="1">
      <c r="A40" s="24">
        <v>39</v>
      </c>
      <c r="B40" s="24" t="s">
        <v>4</v>
      </c>
      <c r="C40" s="24" t="s">
        <v>6</v>
      </c>
      <c r="D40" s="66" t="s">
        <v>379</v>
      </c>
      <c r="E40" s="24" t="s">
        <v>28</v>
      </c>
      <c r="F40" s="64">
        <v>171.5</v>
      </c>
      <c r="G40" s="64">
        <v>2.34</v>
      </c>
      <c r="H40" s="23">
        <v>4.6100000000000003</v>
      </c>
      <c r="I40" s="23">
        <f t="shared" si="0"/>
        <v>27.917570498915399</v>
      </c>
      <c r="J40" s="23"/>
      <c r="K40" s="23"/>
      <c r="L40" s="23"/>
      <c r="M40" s="23"/>
      <c r="N40" s="24"/>
      <c r="O40" s="23">
        <f t="shared" si="1"/>
        <v>27.917570498915399</v>
      </c>
      <c r="P40" s="25">
        <f t="shared" si="2"/>
        <v>1</v>
      </c>
      <c r="Q40" s="23"/>
      <c r="R40" s="23">
        <v>39</v>
      </c>
      <c r="S40" s="23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s="27" customFormat="1">
      <c r="A41" s="24">
        <v>40</v>
      </c>
      <c r="B41" s="24" t="s">
        <v>4</v>
      </c>
      <c r="C41" s="24" t="s">
        <v>6</v>
      </c>
      <c r="D41" s="66" t="s">
        <v>380</v>
      </c>
      <c r="E41" s="24" t="s">
        <v>14</v>
      </c>
      <c r="F41" s="64">
        <v>150.5</v>
      </c>
      <c r="G41" s="64">
        <v>2.2799999999999998</v>
      </c>
      <c r="H41" s="23">
        <v>4.6100000000000003</v>
      </c>
      <c r="I41" s="23">
        <f t="shared" si="0"/>
        <v>27.201735357917567</v>
      </c>
      <c r="J41" s="23"/>
      <c r="K41" s="23"/>
      <c r="L41" s="23"/>
      <c r="M41" s="23"/>
      <c r="N41" s="24"/>
      <c r="O41" s="23">
        <f t="shared" si="1"/>
        <v>27.201735357917567</v>
      </c>
      <c r="P41" s="25">
        <f t="shared" si="2"/>
        <v>1.0256410256410255</v>
      </c>
      <c r="Q41" s="23"/>
      <c r="R41" s="23">
        <v>40</v>
      </c>
      <c r="S41" s="23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5" spans="1:40">
      <c r="A45" s="33" t="s">
        <v>296</v>
      </c>
      <c r="B45" s="34" t="s">
        <v>297</v>
      </c>
      <c r="C45" s="34" t="s">
        <v>298</v>
      </c>
      <c r="D45" s="54" t="s">
        <v>299</v>
      </c>
      <c r="E45" s="34" t="s">
        <v>298</v>
      </c>
      <c r="F45" s="34" t="s">
        <v>300</v>
      </c>
      <c r="G45" s="34" t="s">
        <v>298</v>
      </c>
      <c r="H45" s="34" t="s">
        <v>301</v>
      </c>
      <c r="I45" s="35" t="s">
        <v>298</v>
      </c>
      <c r="J45" s="36"/>
    </row>
    <row r="46" spans="1:40">
      <c r="A46" s="38" t="s">
        <v>27</v>
      </c>
      <c r="B46" s="40" t="s">
        <v>303</v>
      </c>
      <c r="C46" s="39"/>
      <c r="D46" s="55" t="s">
        <v>303</v>
      </c>
      <c r="E46" s="39"/>
      <c r="F46" s="39" t="s">
        <v>308</v>
      </c>
      <c r="G46" s="39">
        <v>0.5</v>
      </c>
      <c r="H46" s="39" t="s">
        <v>303</v>
      </c>
      <c r="I46" s="39"/>
      <c r="J46" s="39"/>
    </row>
    <row r="47" spans="1:40">
      <c r="A47" s="39"/>
      <c r="B47" s="40"/>
      <c r="C47" s="39"/>
      <c r="D47" s="55"/>
      <c r="E47" s="39"/>
      <c r="F47" s="39" t="s">
        <v>308</v>
      </c>
      <c r="G47" s="39">
        <v>1.5</v>
      </c>
      <c r="H47" s="39"/>
      <c r="I47" s="39"/>
      <c r="J47" s="39"/>
    </row>
    <row r="48" spans="1:40">
      <c r="A48" s="38" t="s">
        <v>309</v>
      </c>
      <c r="B48" s="40" t="s">
        <v>303</v>
      </c>
      <c r="C48" s="39"/>
      <c r="D48" s="55" t="s">
        <v>303</v>
      </c>
      <c r="E48" s="39"/>
      <c r="F48" s="39" t="s">
        <v>303</v>
      </c>
      <c r="G48" s="39"/>
      <c r="H48" s="39" t="s">
        <v>303</v>
      </c>
      <c r="I48" s="39"/>
      <c r="J48" s="39"/>
    </row>
    <row r="49" spans="1:10">
      <c r="A49" s="38" t="s">
        <v>30</v>
      </c>
      <c r="B49" s="40" t="s">
        <v>303</v>
      </c>
      <c r="C49" s="39"/>
      <c r="D49" s="55" t="s">
        <v>303</v>
      </c>
      <c r="E49" s="39"/>
      <c r="F49" s="39" t="s">
        <v>303</v>
      </c>
      <c r="G49" s="39"/>
      <c r="H49" s="39" t="s">
        <v>311</v>
      </c>
      <c r="I49" s="39">
        <v>6</v>
      </c>
      <c r="J49" s="39"/>
    </row>
    <row r="50" spans="1:10">
      <c r="A50" s="39"/>
      <c r="B50" s="40"/>
      <c r="C50" s="39"/>
      <c r="D50" s="55"/>
      <c r="E50" s="39"/>
      <c r="F50" s="39"/>
      <c r="G50" s="39"/>
      <c r="H50" s="39" t="s">
        <v>310</v>
      </c>
      <c r="I50" s="39">
        <v>6</v>
      </c>
      <c r="J50" s="39"/>
    </row>
    <row r="51" spans="1:10">
      <c r="A51" s="38" t="s">
        <v>5</v>
      </c>
      <c r="B51" s="40" t="s">
        <v>303</v>
      </c>
      <c r="C51" s="39"/>
      <c r="D51" s="55" t="s">
        <v>303</v>
      </c>
      <c r="E51" s="39"/>
      <c r="F51" s="39" t="s">
        <v>303</v>
      </c>
      <c r="G51" s="39"/>
      <c r="H51" s="39" t="s">
        <v>312</v>
      </c>
      <c r="I51" s="39">
        <v>6</v>
      </c>
      <c r="J51" s="39"/>
    </row>
    <row r="52" spans="1:10">
      <c r="A52" s="39"/>
      <c r="B52" s="40"/>
      <c r="C52" s="39"/>
      <c r="D52" s="55"/>
      <c r="E52" s="39"/>
      <c r="F52" s="39"/>
      <c r="G52" s="39"/>
      <c r="H52" s="39" t="s">
        <v>313</v>
      </c>
      <c r="I52" s="39">
        <v>4</v>
      </c>
      <c r="J52" s="39"/>
    </row>
    <row r="53" spans="1:10">
      <c r="A53" s="38" t="s">
        <v>8</v>
      </c>
      <c r="B53" s="40" t="s">
        <v>303</v>
      </c>
      <c r="C53" s="39"/>
      <c r="D53" s="55" t="s">
        <v>303</v>
      </c>
      <c r="E53" s="39"/>
      <c r="F53" s="39" t="s">
        <v>303</v>
      </c>
      <c r="G53" s="39"/>
      <c r="H53" s="39" t="s">
        <v>314</v>
      </c>
      <c r="I53" s="39">
        <v>4</v>
      </c>
      <c r="J53" s="39"/>
    </row>
    <row r="54" spans="1:10">
      <c r="A54" s="39"/>
      <c r="B54" s="40"/>
      <c r="C54" s="39"/>
      <c r="D54" s="55"/>
      <c r="E54" s="39"/>
      <c r="F54" s="39"/>
      <c r="G54" s="39"/>
      <c r="H54" s="39" t="s">
        <v>315</v>
      </c>
      <c r="I54" s="39">
        <v>4</v>
      </c>
      <c r="J54" s="39"/>
    </row>
    <row r="55" spans="1:10">
      <c r="A55" s="39"/>
      <c r="B55" s="40"/>
      <c r="C55" s="39"/>
      <c r="D55" s="55"/>
      <c r="E55" s="39"/>
      <c r="F55" s="39"/>
      <c r="G55" s="39"/>
      <c r="H55" s="39" t="s">
        <v>316</v>
      </c>
      <c r="I55" s="39">
        <v>4</v>
      </c>
      <c r="J55" s="39"/>
    </row>
    <row r="56" spans="1:10">
      <c r="A56" s="38" t="s">
        <v>17</v>
      </c>
      <c r="B56" s="40" t="s">
        <v>303</v>
      </c>
      <c r="C56" s="39"/>
      <c r="D56" s="55" t="s">
        <v>317</v>
      </c>
      <c r="E56" s="39">
        <v>0.5</v>
      </c>
      <c r="F56" s="39" t="s">
        <v>303</v>
      </c>
      <c r="G56" s="39"/>
      <c r="H56" s="39" t="s">
        <v>303</v>
      </c>
      <c r="I56" s="39"/>
      <c r="J56" s="39"/>
    </row>
    <row r="57" spans="1:10">
      <c r="A57" s="38" t="s">
        <v>10</v>
      </c>
      <c r="B57" s="40" t="s">
        <v>303</v>
      </c>
      <c r="C57" s="39"/>
      <c r="D57" s="55" t="s">
        <v>303</v>
      </c>
      <c r="E57" s="39"/>
      <c r="F57" s="39" t="s">
        <v>303</v>
      </c>
      <c r="G57" s="39"/>
      <c r="H57" s="39" t="s">
        <v>303</v>
      </c>
      <c r="I57" s="39"/>
      <c r="J57" s="39"/>
    </row>
    <row r="58" spans="1:10">
      <c r="A58" s="38" t="s">
        <v>43</v>
      </c>
      <c r="B58" s="40" t="s">
        <v>303</v>
      </c>
      <c r="C58" s="39"/>
      <c r="D58" s="55" t="s">
        <v>303</v>
      </c>
      <c r="E58" s="39"/>
      <c r="F58" s="39" t="s">
        <v>303</v>
      </c>
      <c r="G58" s="39"/>
      <c r="H58" s="39" t="s">
        <v>303</v>
      </c>
      <c r="I58" s="39"/>
      <c r="J58" s="39"/>
    </row>
    <row r="59" spans="1:10">
      <c r="A59" s="44" t="s">
        <v>318</v>
      </c>
      <c r="B59" s="49" t="s">
        <v>303</v>
      </c>
      <c r="C59" s="50"/>
      <c r="D59" s="56" t="s">
        <v>303</v>
      </c>
      <c r="E59" s="50"/>
      <c r="F59" s="50" t="s">
        <v>303</v>
      </c>
      <c r="G59" s="50"/>
      <c r="H59" s="50" t="s">
        <v>303</v>
      </c>
      <c r="I59" s="50"/>
      <c r="J59" s="50"/>
    </row>
    <row r="60" spans="1:10">
      <c r="A60" s="24" t="s">
        <v>37</v>
      </c>
      <c r="B60" s="51" t="s">
        <v>303</v>
      </c>
      <c r="C60" s="23"/>
      <c r="D60" s="57" t="s">
        <v>303</v>
      </c>
      <c r="E60" s="23"/>
      <c r="F60" s="23" t="s">
        <v>303</v>
      </c>
      <c r="G60" s="23"/>
      <c r="H60" s="23" t="s">
        <v>311</v>
      </c>
      <c r="I60" s="23">
        <v>6</v>
      </c>
      <c r="J60" s="23"/>
    </row>
    <row r="61" spans="1:10">
      <c r="A61" s="16"/>
      <c r="B61" s="20"/>
      <c r="C61" s="16"/>
      <c r="D61" s="58"/>
      <c r="E61" s="16"/>
      <c r="F61" s="23"/>
      <c r="G61" s="23"/>
      <c r="H61" s="23" t="s">
        <v>319</v>
      </c>
      <c r="I61" s="23">
        <v>6</v>
      </c>
      <c r="J61" s="23"/>
    </row>
    <row r="62" spans="1:10">
      <c r="A62" s="24" t="s">
        <v>29</v>
      </c>
      <c r="B62" s="51" t="s">
        <v>322</v>
      </c>
      <c r="C62" s="23">
        <v>1</v>
      </c>
      <c r="D62" s="57" t="s">
        <v>321</v>
      </c>
      <c r="E62" s="23">
        <v>1</v>
      </c>
      <c r="F62" s="23"/>
      <c r="G62" s="23"/>
      <c r="H62" s="23"/>
      <c r="I62" s="23"/>
      <c r="J62" s="23"/>
    </row>
    <row r="63" spans="1:10">
      <c r="A63" s="23"/>
      <c r="B63" s="51" t="s">
        <v>323</v>
      </c>
      <c r="C63" s="23">
        <v>1</v>
      </c>
      <c r="D63" s="57"/>
      <c r="E63" s="23"/>
      <c r="F63" s="23"/>
      <c r="G63" s="23"/>
      <c r="H63" s="23"/>
      <c r="I63" s="23"/>
      <c r="J63" s="23"/>
    </row>
    <row r="64" spans="1:10">
      <c r="A64" s="23"/>
      <c r="B64" s="51" t="s">
        <v>324</v>
      </c>
      <c r="C64" s="23">
        <v>1</v>
      </c>
      <c r="D64" s="57"/>
      <c r="E64" s="23"/>
      <c r="F64" s="16"/>
      <c r="G64" s="16"/>
      <c r="H64" s="16"/>
      <c r="I64" s="16"/>
      <c r="J64" s="16"/>
    </row>
  </sheetData>
  <sortState ref="A2:W41">
    <sortCondition descending="1" ref="O2:O4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48"/>
  <sheetViews>
    <sheetView tabSelected="1" zoomScale="115" zoomScaleNormal="115" workbookViewId="0">
      <selection activeCell="A13" sqref="A13"/>
    </sheetView>
  </sheetViews>
  <sheetFormatPr defaultColWidth="9" defaultRowHeight="13.5"/>
  <cols>
    <col min="1" max="1" width="8.5" style="18" customWidth="1"/>
    <col min="2" max="2" width="9.875" style="17" customWidth="1"/>
    <col min="3" max="3" width="9.875" style="17" bestFit="1" customWidth="1"/>
    <col min="4" max="4" width="10.25" style="17" bestFit="1" customWidth="1"/>
    <col min="5" max="5" width="20.375" style="17" bestFit="1" customWidth="1"/>
    <col min="6" max="6" width="6.375" style="17" customWidth="1"/>
    <col min="7" max="7" width="5" style="17" customWidth="1"/>
    <col min="8" max="8" width="11.375" style="17" customWidth="1"/>
    <col min="9" max="9" width="25.125" style="17" bestFit="1" customWidth="1"/>
    <col min="10" max="12" width="21.375" style="17" bestFit="1" customWidth="1"/>
    <col min="13" max="13" width="22.375" style="17" bestFit="1" customWidth="1"/>
    <col min="14" max="14" width="14.125" style="17" bestFit="1" customWidth="1"/>
    <col min="15" max="15" width="11.25" style="17" bestFit="1" customWidth="1"/>
    <col min="16" max="16" width="11.25" style="17" customWidth="1"/>
    <col min="17" max="17" width="29.375" style="17" customWidth="1"/>
    <col min="18" max="18" width="11.25" style="17" customWidth="1"/>
    <col min="19" max="19" width="9.625" style="17" customWidth="1"/>
    <col min="20" max="23" width="8.625" style="17" customWidth="1"/>
    <col min="24" max="24" width="17.625" style="17" customWidth="1"/>
    <col min="25" max="25" width="10.625" style="17" customWidth="1"/>
    <col min="26" max="26" width="8.625" style="17" customWidth="1"/>
    <col min="27" max="27" width="21.625" style="17" customWidth="1"/>
    <col min="28" max="28" width="22.625" style="17" customWidth="1"/>
    <col min="29" max="38" width="8.625" style="17" customWidth="1"/>
    <col min="39" max="16384" width="9" style="15"/>
  </cols>
  <sheetData>
    <row r="1" spans="1:38">
      <c r="A1" s="69" t="s">
        <v>255</v>
      </c>
      <c r="B1" s="14" t="s">
        <v>2</v>
      </c>
      <c r="C1" s="14" t="s">
        <v>3</v>
      </c>
      <c r="D1" s="14" t="s">
        <v>0</v>
      </c>
      <c r="E1" s="14" t="s">
        <v>1</v>
      </c>
      <c r="F1" s="14" t="s">
        <v>256</v>
      </c>
      <c r="G1" s="14" t="s">
        <v>257</v>
      </c>
      <c r="H1" s="14" t="s">
        <v>258</v>
      </c>
      <c r="I1" s="2" t="s">
        <v>291</v>
      </c>
      <c r="J1" s="2" t="s">
        <v>292</v>
      </c>
      <c r="K1" s="2" t="s">
        <v>293</v>
      </c>
      <c r="L1" s="2" t="s">
        <v>294</v>
      </c>
      <c r="M1" s="2" t="s">
        <v>295</v>
      </c>
      <c r="N1" s="19" t="s">
        <v>262</v>
      </c>
      <c r="O1" s="2" t="s">
        <v>259</v>
      </c>
      <c r="P1" s="2" t="s">
        <v>352</v>
      </c>
      <c r="Q1" s="2" t="s">
        <v>260</v>
      </c>
      <c r="R1" s="2" t="s">
        <v>351</v>
      </c>
      <c r="S1" s="2" t="s">
        <v>261</v>
      </c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s="8" customFormat="1">
      <c r="A2" s="9">
        <v>1</v>
      </c>
      <c r="B2" s="13" t="s">
        <v>47</v>
      </c>
      <c r="C2" s="13" t="s">
        <v>75</v>
      </c>
      <c r="D2" s="13" t="s">
        <v>124</v>
      </c>
      <c r="E2" s="13" t="s">
        <v>125</v>
      </c>
      <c r="F2" s="6">
        <v>134</v>
      </c>
      <c r="G2" s="6">
        <v>4.55</v>
      </c>
      <c r="H2" s="6">
        <v>4.63</v>
      </c>
      <c r="I2" s="6">
        <f t="shared" ref="I2:I30" si="0">G2/H2*55</f>
        <v>54.049676025917925</v>
      </c>
      <c r="J2" s="6"/>
      <c r="K2" s="6">
        <v>0.5</v>
      </c>
      <c r="L2" s="6"/>
      <c r="M2" s="6"/>
      <c r="N2" s="13">
        <v>4.4000000000000004</v>
      </c>
      <c r="O2" s="6">
        <f t="shared" ref="O2:O30" si="1">SUM(I2:N2)</f>
        <v>58.949676025917924</v>
      </c>
      <c r="P2" s="22">
        <f t="shared" ref="P2:P30" si="2">R2/32</f>
        <v>3.125E-2</v>
      </c>
      <c r="Q2" s="9" t="s">
        <v>283</v>
      </c>
      <c r="R2" s="6">
        <v>1</v>
      </c>
      <c r="S2" s="6">
        <v>1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8" customFormat="1">
      <c r="A3" s="9">
        <v>2</v>
      </c>
      <c r="B3" s="13" t="s">
        <v>47</v>
      </c>
      <c r="C3" s="13" t="s">
        <v>75</v>
      </c>
      <c r="D3" s="13" t="s">
        <v>122</v>
      </c>
      <c r="E3" s="13" t="s">
        <v>123</v>
      </c>
      <c r="F3" s="6">
        <v>137.5</v>
      </c>
      <c r="G3" s="6">
        <v>4.25</v>
      </c>
      <c r="H3" s="6">
        <v>4.63</v>
      </c>
      <c r="I3" s="6">
        <f t="shared" si="0"/>
        <v>50.485961123110158</v>
      </c>
      <c r="J3" s="6">
        <v>1.4</v>
      </c>
      <c r="K3" s="6"/>
      <c r="L3" s="6"/>
      <c r="M3" s="6"/>
      <c r="N3" s="13">
        <v>4.8999999999999995</v>
      </c>
      <c r="O3" s="6">
        <f t="shared" si="1"/>
        <v>56.785961123110155</v>
      </c>
      <c r="P3" s="22">
        <f t="shared" si="2"/>
        <v>6.25E-2</v>
      </c>
      <c r="Q3" s="9" t="s">
        <v>382</v>
      </c>
      <c r="R3" s="6">
        <v>2</v>
      </c>
      <c r="S3" s="6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8" customFormat="1">
      <c r="A4" s="9">
        <v>3</v>
      </c>
      <c r="B4" s="13" t="s">
        <v>47</v>
      </c>
      <c r="C4" s="13" t="s">
        <v>75</v>
      </c>
      <c r="D4" s="13" t="s">
        <v>84</v>
      </c>
      <c r="E4" s="13" t="s">
        <v>85</v>
      </c>
      <c r="F4" s="6">
        <v>142</v>
      </c>
      <c r="G4" s="6">
        <v>4.2699999999999996</v>
      </c>
      <c r="H4" s="6">
        <v>4.63</v>
      </c>
      <c r="I4" s="6">
        <f t="shared" si="0"/>
        <v>50.723542116630661</v>
      </c>
      <c r="J4" s="6">
        <v>1</v>
      </c>
      <c r="K4" s="6">
        <v>0.8</v>
      </c>
      <c r="L4" s="6"/>
      <c r="M4" s="6"/>
      <c r="N4" s="13">
        <v>3.9000000000000004</v>
      </c>
      <c r="O4" s="6">
        <f t="shared" si="1"/>
        <v>56.423542116630657</v>
      </c>
      <c r="P4" s="22">
        <f t="shared" si="2"/>
        <v>9.375E-2</v>
      </c>
      <c r="Q4" s="9" t="s">
        <v>275</v>
      </c>
      <c r="R4" s="6">
        <v>3</v>
      </c>
      <c r="S4" s="6">
        <v>3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8" customFormat="1">
      <c r="A5" s="9">
        <v>4</v>
      </c>
      <c r="B5" s="13" t="s">
        <v>47</v>
      </c>
      <c r="C5" s="13" t="s">
        <v>75</v>
      </c>
      <c r="D5" s="13" t="s">
        <v>90</v>
      </c>
      <c r="E5" s="13" t="s">
        <v>91</v>
      </c>
      <c r="F5" s="6">
        <v>142</v>
      </c>
      <c r="G5" s="6">
        <v>4.42</v>
      </c>
      <c r="H5" s="6">
        <v>4.63</v>
      </c>
      <c r="I5" s="6">
        <f t="shared" si="0"/>
        <v>52.505399568034555</v>
      </c>
      <c r="J5" s="6">
        <v>2</v>
      </c>
      <c r="K5" s="6"/>
      <c r="L5" s="6"/>
      <c r="M5" s="6"/>
      <c r="N5" s="13">
        <v>1.7999999999999998</v>
      </c>
      <c r="O5" s="6">
        <f t="shared" si="1"/>
        <v>56.305399568034552</v>
      </c>
      <c r="P5" s="22">
        <f t="shared" si="2"/>
        <v>0.125</v>
      </c>
      <c r="Q5" s="9" t="s">
        <v>276</v>
      </c>
      <c r="R5" s="6">
        <v>4</v>
      </c>
      <c r="S5" s="6">
        <v>4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8" customFormat="1">
      <c r="A6" s="9" t="s">
        <v>402</v>
      </c>
      <c r="B6" s="13" t="s">
        <v>47</v>
      </c>
      <c r="C6" s="13" t="s">
        <v>75</v>
      </c>
      <c r="D6" s="13" t="s">
        <v>86</v>
      </c>
      <c r="E6" s="13" t="s">
        <v>387</v>
      </c>
      <c r="F6" s="6">
        <v>178.5</v>
      </c>
      <c r="G6" s="6">
        <v>4.34</v>
      </c>
      <c r="H6" s="6">
        <v>4.63</v>
      </c>
      <c r="I6" s="6">
        <f t="shared" si="0"/>
        <v>51.555075593952481</v>
      </c>
      <c r="J6" s="6"/>
      <c r="K6" s="6">
        <v>1.2</v>
      </c>
      <c r="L6" s="6">
        <v>1.3</v>
      </c>
      <c r="M6" s="6"/>
      <c r="N6" s="13">
        <v>1.7</v>
      </c>
      <c r="O6" s="6">
        <f t="shared" si="1"/>
        <v>55.755075593952483</v>
      </c>
      <c r="P6" s="22">
        <f t="shared" si="2"/>
        <v>0.15625</v>
      </c>
      <c r="Q6" s="9" t="s">
        <v>276</v>
      </c>
      <c r="R6" s="6">
        <v>5</v>
      </c>
      <c r="S6" s="6">
        <v>5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7" customFormat="1">
      <c r="A7" s="64">
        <v>6</v>
      </c>
      <c r="B7" s="24" t="s">
        <v>47</v>
      </c>
      <c r="C7" s="24" t="s">
        <v>75</v>
      </c>
      <c r="D7" s="24" t="s">
        <v>96</v>
      </c>
      <c r="E7" s="24" t="s">
        <v>97</v>
      </c>
      <c r="F7" s="23">
        <v>128.5</v>
      </c>
      <c r="G7" s="23">
        <v>4.63</v>
      </c>
      <c r="H7" s="23">
        <v>4.63</v>
      </c>
      <c r="I7" s="23">
        <f t="shared" si="0"/>
        <v>55</v>
      </c>
      <c r="J7" s="23"/>
      <c r="K7" s="23"/>
      <c r="L7" s="23"/>
      <c r="M7" s="23"/>
      <c r="N7" s="24"/>
      <c r="O7" s="23">
        <f t="shared" si="1"/>
        <v>55</v>
      </c>
      <c r="P7" s="25">
        <f t="shared" si="2"/>
        <v>0.1875</v>
      </c>
      <c r="Q7" s="23"/>
      <c r="R7" s="23">
        <v>6</v>
      </c>
      <c r="S7" s="23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1:38" s="8" customFormat="1">
      <c r="A8" s="9">
        <v>7</v>
      </c>
      <c r="B8" s="13" t="s">
        <v>47</v>
      </c>
      <c r="C8" s="13" t="s">
        <v>75</v>
      </c>
      <c r="D8" s="13" t="s">
        <v>98</v>
      </c>
      <c r="E8" s="13" t="s">
        <v>99</v>
      </c>
      <c r="F8" s="6">
        <v>136</v>
      </c>
      <c r="G8" s="6">
        <v>4.03</v>
      </c>
      <c r="H8" s="6">
        <v>4.63</v>
      </c>
      <c r="I8" s="6">
        <f t="shared" si="0"/>
        <v>47.872570194384458</v>
      </c>
      <c r="J8" s="6">
        <v>2</v>
      </c>
      <c r="K8" s="6">
        <v>1.8</v>
      </c>
      <c r="L8" s="6"/>
      <c r="M8" s="6"/>
      <c r="N8" s="13">
        <v>2.9000000000000004</v>
      </c>
      <c r="O8" s="6">
        <f t="shared" si="1"/>
        <v>54.572570194384454</v>
      </c>
      <c r="P8" s="22">
        <f t="shared" si="2"/>
        <v>0.21875</v>
      </c>
      <c r="Q8" s="9" t="s">
        <v>279</v>
      </c>
      <c r="R8" s="6">
        <v>7</v>
      </c>
      <c r="S8" s="6">
        <v>6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s="8" customFormat="1">
      <c r="A9" s="9">
        <v>8</v>
      </c>
      <c r="B9" s="13" t="s">
        <v>47</v>
      </c>
      <c r="C9" s="13" t="s">
        <v>75</v>
      </c>
      <c r="D9" s="13" t="s">
        <v>118</v>
      </c>
      <c r="E9" s="13" t="s">
        <v>119</v>
      </c>
      <c r="F9" s="6">
        <v>138</v>
      </c>
      <c r="G9" s="6">
        <v>4.1900000000000004</v>
      </c>
      <c r="H9" s="6">
        <v>4.63</v>
      </c>
      <c r="I9" s="6">
        <f t="shared" si="0"/>
        <v>49.7732181425486</v>
      </c>
      <c r="J9" s="6">
        <v>1</v>
      </c>
      <c r="K9" s="6"/>
      <c r="L9" s="6"/>
      <c r="M9" s="6"/>
      <c r="N9" s="13">
        <v>2.8</v>
      </c>
      <c r="O9" s="6">
        <f t="shared" si="1"/>
        <v>53.573218142548598</v>
      </c>
      <c r="P9" s="22">
        <f t="shared" si="2"/>
        <v>0.25</v>
      </c>
      <c r="Q9" s="6" t="s">
        <v>388</v>
      </c>
      <c r="R9" s="6">
        <v>8</v>
      </c>
      <c r="S9" s="6">
        <v>7</v>
      </c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s="8" customFormat="1">
      <c r="A10" s="9">
        <v>9</v>
      </c>
      <c r="B10" s="13" t="s">
        <v>47</v>
      </c>
      <c r="C10" s="13" t="s">
        <v>75</v>
      </c>
      <c r="D10" s="13" t="s">
        <v>100</v>
      </c>
      <c r="E10" s="13" t="s">
        <v>101</v>
      </c>
      <c r="F10" s="6">
        <v>134</v>
      </c>
      <c r="G10" s="6">
        <v>4.16</v>
      </c>
      <c r="H10" s="6">
        <v>4.63</v>
      </c>
      <c r="I10" s="6">
        <f t="shared" si="0"/>
        <v>49.416846652267822</v>
      </c>
      <c r="J10" s="6"/>
      <c r="K10" s="6">
        <v>1.2</v>
      </c>
      <c r="L10" s="6"/>
      <c r="M10" s="6"/>
      <c r="N10" s="13">
        <v>2.5</v>
      </c>
      <c r="O10" s="6">
        <f t="shared" si="1"/>
        <v>53.116846652267824</v>
      </c>
      <c r="P10" s="22">
        <f t="shared" si="2"/>
        <v>0.28125</v>
      </c>
      <c r="Q10" s="9" t="s">
        <v>280</v>
      </c>
      <c r="R10" s="6">
        <v>9</v>
      </c>
      <c r="S10" s="6">
        <v>8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</row>
    <row r="11" spans="1:38" s="8" customFormat="1">
      <c r="A11" s="9">
        <v>10</v>
      </c>
      <c r="B11" s="13" t="s">
        <v>47</v>
      </c>
      <c r="C11" s="13" t="s">
        <v>75</v>
      </c>
      <c r="D11" s="13" t="s">
        <v>120</v>
      </c>
      <c r="E11" s="13" t="s">
        <v>121</v>
      </c>
      <c r="F11" s="6">
        <v>146.5</v>
      </c>
      <c r="G11" s="6">
        <v>4.18</v>
      </c>
      <c r="H11" s="6">
        <v>4.63</v>
      </c>
      <c r="I11" s="6">
        <f t="shared" si="0"/>
        <v>49.654427645788338</v>
      </c>
      <c r="J11" s="6"/>
      <c r="K11" s="6"/>
      <c r="L11" s="6"/>
      <c r="M11" s="6"/>
      <c r="N11" s="13">
        <v>3</v>
      </c>
      <c r="O11" s="6">
        <f t="shared" si="1"/>
        <v>52.654427645788338</v>
      </c>
      <c r="P11" s="22">
        <f t="shared" si="2"/>
        <v>0.3125</v>
      </c>
      <c r="Q11" s="9" t="s">
        <v>282</v>
      </c>
      <c r="R11" s="6">
        <v>10</v>
      </c>
      <c r="S11" s="6">
        <v>9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s="27" customFormat="1">
      <c r="A12" s="64">
        <v>11</v>
      </c>
      <c r="B12" s="24" t="s">
        <v>47</v>
      </c>
      <c r="C12" s="24" t="s">
        <v>75</v>
      </c>
      <c r="D12" s="24" t="s">
        <v>112</v>
      </c>
      <c r="E12" s="24" t="s">
        <v>113</v>
      </c>
      <c r="F12" s="23">
        <v>149.5</v>
      </c>
      <c r="G12" s="23">
        <v>4.33</v>
      </c>
      <c r="H12" s="23">
        <v>4.63</v>
      </c>
      <c r="I12" s="23">
        <f t="shared" si="0"/>
        <v>51.436285097192226</v>
      </c>
      <c r="J12" s="23"/>
      <c r="K12" s="23"/>
      <c r="L12" s="23"/>
      <c r="M12" s="23"/>
      <c r="N12" s="24">
        <v>0.2</v>
      </c>
      <c r="O12" s="23">
        <f t="shared" si="1"/>
        <v>51.636285097192228</v>
      </c>
      <c r="P12" s="25">
        <f t="shared" si="2"/>
        <v>0.34375</v>
      </c>
      <c r="Q12" s="23"/>
      <c r="R12" s="23">
        <v>11</v>
      </c>
      <c r="S12" s="23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</row>
    <row r="13" spans="1:38">
      <c r="A13" s="9">
        <v>12</v>
      </c>
      <c r="B13" s="13" t="s">
        <v>47</v>
      </c>
      <c r="C13" s="13" t="s">
        <v>75</v>
      </c>
      <c r="D13" s="13" t="s">
        <v>104</v>
      </c>
      <c r="E13" s="13" t="s">
        <v>105</v>
      </c>
      <c r="F13" s="6">
        <v>134</v>
      </c>
      <c r="G13" s="6">
        <v>4.1100000000000003</v>
      </c>
      <c r="H13" s="6">
        <v>4.63</v>
      </c>
      <c r="I13" s="6">
        <f t="shared" si="0"/>
        <v>48.822894168466526</v>
      </c>
      <c r="J13" s="6"/>
      <c r="K13" s="6"/>
      <c r="L13" s="6"/>
      <c r="M13" s="6"/>
      <c r="N13" s="13">
        <v>2.5</v>
      </c>
      <c r="O13" s="6">
        <f t="shared" si="1"/>
        <v>51.322894168466526</v>
      </c>
      <c r="P13" s="22">
        <f t="shared" si="2"/>
        <v>0.375</v>
      </c>
      <c r="Q13" s="9" t="s">
        <v>281</v>
      </c>
      <c r="R13" s="6">
        <v>12</v>
      </c>
      <c r="S13" s="6">
        <v>10</v>
      </c>
    </row>
    <row r="14" spans="1:38">
      <c r="A14" s="9">
        <v>13</v>
      </c>
      <c r="B14" s="13" t="s">
        <v>47</v>
      </c>
      <c r="C14" s="13" t="s">
        <v>75</v>
      </c>
      <c r="D14" s="13" t="s">
        <v>88</v>
      </c>
      <c r="E14" s="13" t="s">
        <v>89</v>
      </c>
      <c r="F14" s="6">
        <v>136</v>
      </c>
      <c r="G14" s="6">
        <v>4.05</v>
      </c>
      <c r="H14" s="6">
        <v>4.63</v>
      </c>
      <c r="I14" s="6">
        <f t="shared" si="0"/>
        <v>48.110151187904961</v>
      </c>
      <c r="J14" s="6"/>
      <c r="K14" s="6"/>
      <c r="L14" s="6"/>
      <c r="M14" s="6"/>
      <c r="N14" s="13">
        <v>2.9</v>
      </c>
      <c r="O14" s="6">
        <f t="shared" si="1"/>
        <v>51.01015118790496</v>
      </c>
      <c r="P14" s="22">
        <f t="shared" si="2"/>
        <v>0.40625</v>
      </c>
      <c r="Q14" s="9" t="s">
        <v>277</v>
      </c>
      <c r="R14" s="6">
        <v>13</v>
      </c>
      <c r="S14" s="6">
        <v>11</v>
      </c>
    </row>
    <row r="15" spans="1:38">
      <c r="A15" s="9">
        <v>14</v>
      </c>
      <c r="B15" s="13" t="s">
        <v>47</v>
      </c>
      <c r="C15" s="13" t="s">
        <v>75</v>
      </c>
      <c r="D15" s="13" t="s">
        <v>94</v>
      </c>
      <c r="E15" s="13" t="s">
        <v>95</v>
      </c>
      <c r="F15" s="6">
        <v>134</v>
      </c>
      <c r="G15" s="6">
        <v>4.0999999999999996</v>
      </c>
      <c r="H15" s="6">
        <v>4.63</v>
      </c>
      <c r="I15" s="6">
        <f t="shared" si="0"/>
        <v>48.704103671706264</v>
      </c>
      <c r="J15" s="6">
        <v>1</v>
      </c>
      <c r="K15" s="6"/>
      <c r="L15" s="6"/>
      <c r="M15" s="6"/>
      <c r="N15" s="13">
        <v>1.2</v>
      </c>
      <c r="O15" s="6">
        <f t="shared" si="1"/>
        <v>50.904103671706267</v>
      </c>
      <c r="P15" s="22">
        <f t="shared" si="2"/>
        <v>0.4375</v>
      </c>
      <c r="Q15" s="9" t="s">
        <v>278</v>
      </c>
      <c r="R15" s="6">
        <v>14</v>
      </c>
      <c r="S15" s="6">
        <v>12</v>
      </c>
    </row>
    <row r="16" spans="1:38" s="27" customFormat="1">
      <c r="A16" s="64">
        <v>15</v>
      </c>
      <c r="B16" s="24" t="s">
        <v>47</v>
      </c>
      <c r="C16" s="24" t="s">
        <v>75</v>
      </c>
      <c r="D16" s="24" t="s">
        <v>92</v>
      </c>
      <c r="E16" s="24" t="s">
        <v>93</v>
      </c>
      <c r="F16" s="23">
        <v>137.5</v>
      </c>
      <c r="G16" s="23">
        <v>4.21</v>
      </c>
      <c r="H16" s="23">
        <v>4.63</v>
      </c>
      <c r="I16" s="23">
        <f t="shared" si="0"/>
        <v>50.010799136069117</v>
      </c>
      <c r="J16" s="23"/>
      <c r="K16" s="23"/>
      <c r="L16" s="23"/>
      <c r="M16" s="23"/>
      <c r="N16" s="24"/>
      <c r="O16" s="23">
        <f t="shared" si="1"/>
        <v>50.010799136069117</v>
      </c>
      <c r="P16" s="25">
        <f t="shared" si="2"/>
        <v>0.46875</v>
      </c>
      <c r="Q16" s="23"/>
      <c r="R16" s="23">
        <v>15</v>
      </c>
      <c r="S16" s="23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</row>
    <row r="17" spans="1:38" s="27" customFormat="1">
      <c r="A17" s="64">
        <v>16</v>
      </c>
      <c r="B17" s="24" t="s">
        <v>47</v>
      </c>
      <c r="C17" s="24" t="s">
        <v>75</v>
      </c>
      <c r="D17" s="24" t="s">
        <v>128</v>
      </c>
      <c r="E17" s="24" t="s">
        <v>129</v>
      </c>
      <c r="F17" s="23">
        <v>134</v>
      </c>
      <c r="G17" s="23">
        <v>4.18</v>
      </c>
      <c r="H17" s="23">
        <v>4.63</v>
      </c>
      <c r="I17" s="23">
        <f t="shared" si="0"/>
        <v>49.654427645788338</v>
      </c>
      <c r="J17" s="23"/>
      <c r="K17" s="23"/>
      <c r="L17" s="23"/>
      <c r="M17" s="23"/>
      <c r="N17" s="24"/>
      <c r="O17" s="23">
        <f t="shared" si="1"/>
        <v>49.654427645788338</v>
      </c>
      <c r="P17" s="25">
        <f t="shared" si="2"/>
        <v>0.5</v>
      </c>
      <c r="Q17" s="23"/>
      <c r="R17" s="23">
        <v>16</v>
      </c>
      <c r="S17" s="23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</row>
    <row r="18" spans="1:38">
      <c r="A18" s="9">
        <v>17</v>
      </c>
      <c r="B18" s="13" t="s">
        <v>47</v>
      </c>
      <c r="C18" s="13" t="s">
        <v>75</v>
      </c>
      <c r="D18" s="13" t="s">
        <v>102</v>
      </c>
      <c r="E18" s="13" t="s">
        <v>103</v>
      </c>
      <c r="F18" s="6">
        <v>136.5</v>
      </c>
      <c r="G18" s="6">
        <v>4.04</v>
      </c>
      <c r="H18" s="6">
        <v>4.63</v>
      </c>
      <c r="I18" s="6">
        <f t="shared" si="0"/>
        <v>47.991360691144713</v>
      </c>
      <c r="J18" s="6"/>
      <c r="K18" s="6"/>
      <c r="L18" s="6"/>
      <c r="M18" s="6"/>
      <c r="N18" s="13">
        <v>0.2</v>
      </c>
      <c r="O18" s="6">
        <f t="shared" si="1"/>
        <v>48.191360691144716</v>
      </c>
      <c r="P18" s="22">
        <f t="shared" si="2"/>
        <v>0.53125</v>
      </c>
      <c r="Q18" s="6" t="s">
        <v>381</v>
      </c>
      <c r="R18" s="6">
        <v>17</v>
      </c>
      <c r="S18" s="6">
        <v>13</v>
      </c>
    </row>
    <row r="19" spans="1:38" s="27" customFormat="1">
      <c r="A19" s="64">
        <v>18</v>
      </c>
      <c r="B19" s="24" t="s">
        <v>47</v>
      </c>
      <c r="C19" s="24" t="s">
        <v>75</v>
      </c>
      <c r="D19" s="24" t="s">
        <v>116</v>
      </c>
      <c r="E19" s="24" t="s">
        <v>117</v>
      </c>
      <c r="F19" s="23">
        <v>141</v>
      </c>
      <c r="G19" s="23">
        <v>3.98</v>
      </c>
      <c r="H19" s="23">
        <v>4.63</v>
      </c>
      <c r="I19" s="23">
        <f t="shared" si="0"/>
        <v>47.278617710583156</v>
      </c>
      <c r="J19" s="23"/>
      <c r="K19" s="23"/>
      <c r="L19" s="23"/>
      <c r="M19" s="23"/>
      <c r="N19" s="24"/>
      <c r="O19" s="23">
        <f t="shared" si="1"/>
        <v>47.278617710583156</v>
      </c>
      <c r="P19" s="25">
        <f t="shared" si="2"/>
        <v>0.5625</v>
      </c>
      <c r="Q19" s="23"/>
      <c r="R19" s="23">
        <v>18</v>
      </c>
      <c r="S19" s="23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</row>
    <row r="20" spans="1:38" s="27" customFormat="1">
      <c r="A20" s="64">
        <v>19</v>
      </c>
      <c r="B20" s="24" t="s">
        <v>47</v>
      </c>
      <c r="C20" s="24" t="s">
        <v>75</v>
      </c>
      <c r="D20" s="24" t="s">
        <v>130</v>
      </c>
      <c r="E20" s="24" t="s">
        <v>131</v>
      </c>
      <c r="F20" s="23">
        <v>127.5</v>
      </c>
      <c r="G20" s="23">
        <v>3.98</v>
      </c>
      <c r="H20" s="23">
        <v>4.63</v>
      </c>
      <c r="I20" s="23">
        <f t="shared" si="0"/>
        <v>47.278617710583156</v>
      </c>
      <c r="J20" s="23"/>
      <c r="K20" s="23"/>
      <c r="L20" s="23"/>
      <c r="M20" s="23"/>
      <c r="N20" s="24"/>
      <c r="O20" s="23">
        <f t="shared" si="1"/>
        <v>47.278617710583156</v>
      </c>
      <c r="P20" s="25">
        <f t="shared" si="2"/>
        <v>0.59375</v>
      </c>
      <c r="Q20" s="23"/>
      <c r="R20" s="23">
        <v>19</v>
      </c>
      <c r="S20" s="23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</row>
    <row r="21" spans="1:38" s="27" customFormat="1">
      <c r="A21" s="64">
        <v>20</v>
      </c>
      <c r="B21" s="24" t="s">
        <v>47</v>
      </c>
      <c r="C21" s="24" t="s">
        <v>75</v>
      </c>
      <c r="D21" s="24" t="s">
        <v>126</v>
      </c>
      <c r="E21" s="24" t="s">
        <v>127</v>
      </c>
      <c r="F21" s="23">
        <v>136</v>
      </c>
      <c r="G21" s="23">
        <v>3.97</v>
      </c>
      <c r="H21" s="23">
        <v>4.63</v>
      </c>
      <c r="I21" s="23">
        <f t="shared" si="0"/>
        <v>47.159827213822894</v>
      </c>
      <c r="J21" s="23"/>
      <c r="K21" s="23"/>
      <c r="L21" s="23"/>
      <c r="M21" s="23"/>
      <c r="N21" s="24"/>
      <c r="O21" s="23">
        <f t="shared" si="1"/>
        <v>47.159827213822894</v>
      </c>
      <c r="P21" s="25">
        <f t="shared" si="2"/>
        <v>0.625</v>
      </c>
      <c r="Q21" s="23"/>
      <c r="R21" s="23">
        <v>20</v>
      </c>
      <c r="S21" s="23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spans="1:38" s="27" customFormat="1">
      <c r="A22" s="64">
        <v>21</v>
      </c>
      <c r="B22" s="24" t="s">
        <v>47</v>
      </c>
      <c r="C22" s="24" t="s">
        <v>75</v>
      </c>
      <c r="D22" s="24" t="s">
        <v>106</v>
      </c>
      <c r="E22" s="24" t="s">
        <v>107</v>
      </c>
      <c r="F22" s="23">
        <v>135</v>
      </c>
      <c r="G22" s="23">
        <v>3.84</v>
      </c>
      <c r="H22" s="23">
        <v>4.63</v>
      </c>
      <c r="I22" s="23">
        <f t="shared" si="0"/>
        <v>45.615550755939523</v>
      </c>
      <c r="J22" s="23"/>
      <c r="K22" s="23"/>
      <c r="L22" s="23"/>
      <c r="M22" s="23"/>
      <c r="N22" s="24"/>
      <c r="O22" s="23">
        <f t="shared" si="1"/>
        <v>45.615550755939523</v>
      </c>
      <c r="P22" s="25">
        <f t="shared" si="2"/>
        <v>0.65625</v>
      </c>
      <c r="Q22" s="23"/>
      <c r="R22" s="23">
        <v>21</v>
      </c>
      <c r="S22" s="23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</row>
    <row r="23" spans="1:38" s="27" customFormat="1">
      <c r="A23" s="64">
        <v>22</v>
      </c>
      <c r="B23" s="24" t="s">
        <v>47</v>
      </c>
      <c r="C23" s="24" t="s">
        <v>75</v>
      </c>
      <c r="D23" s="24" t="s">
        <v>82</v>
      </c>
      <c r="E23" s="24" t="s">
        <v>83</v>
      </c>
      <c r="F23" s="23">
        <v>139</v>
      </c>
      <c r="G23" s="23">
        <v>3.77</v>
      </c>
      <c r="H23" s="23">
        <v>4.63</v>
      </c>
      <c r="I23" s="23">
        <f t="shared" si="0"/>
        <v>44.784017278617711</v>
      </c>
      <c r="J23" s="23"/>
      <c r="K23" s="23"/>
      <c r="L23" s="23"/>
      <c r="M23" s="23"/>
      <c r="N23" s="24"/>
      <c r="O23" s="23">
        <f t="shared" si="1"/>
        <v>44.784017278617711</v>
      </c>
      <c r="P23" s="25">
        <f t="shared" si="2"/>
        <v>0.6875</v>
      </c>
      <c r="Q23" s="23"/>
      <c r="R23" s="23">
        <v>22</v>
      </c>
      <c r="S23" s="23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38" s="27" customFormat="1">
      <c r="A24" s="64">
        <v>23</v>
      </c>
      <c r="B24" s="24" t="s">
        <v>47</v>
      </c>
      <c r="C24" s="24" t="s">
        <v>75</v>
      </c>
      <c r="D24" s="24" t="s">
        <v>114</v>
      </c>
      <c r="E24" s="24" t="s">
        <v>115</v>
      </c>
      <c r="F24" s="23">
        <v>145</v>
      </c>
      <c r="G24" s="23">
        <v>3.66</v>
      </c>
      <c r="H24" s="23">
        <v>4.63</v>
      </c>
      <c r="I24" s="23">
        <f t="shared" si="0"/>
        <v>43.477321814254864</v>
      </c>
      <c r="J24" s="23"/>
      <c r="K24" s="23"/>
      <c r="L24" s="23"/>
      <c r="M24" s="23"/>
      <c r="N24" s="24"/>
      <c r="O24" s="23">
        <f t="shared" si="1"/>
        <v>43.477321814254864</v>
      </c>
      <c r="P24" s="25">
        <f t="shared" si="2"/>
        <v>0.71875</v>
      </c>
      <c r="Q24" s="23"/>
      <c r="R24" s="23">
        <v>23</v>
      </c>
      <c r="S24" s="23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</row>
    <row r="25" spans="1:38" s="27" customFormat="1">
      <c r="A25" s="64">
        <v>24</v>
      </c>
      <c r="B25" s="24" t="s">
        <v>47</v>
      </c>
      <c r="C25" s="24" t="s">
        <v>75</v>
      </c>
      <c r="D25" s="24" t="s">
        <v>108</v>
      </c>
      <c r="E25" s="24" t="s">
        <v>109</v>
      </c>
      <c r="F25" s="23">
        <v>149</v>
      </c>
      <c r="G25" s="23">
        <v>3.61</v>
      </c>
      <c r="H25" s="23">
        <v>4.63</v>
      </c>
      <c r="I25" s="23">
        <f t="shared" si="0"/>
        <v>42.883369330453569</v>
      </c>
      <c r="J25" s="23"/>
      <c r="K25" s="23"/>
      <c r="L25" s="23"/>
      <c r="M25" s="23"/>
      <c r="N25" s="24"/>
      <c r="O25" s="23">
        <f t="shared" si="1"/>
        <v>42.883369330453569</v>
      </c>
      <c r="P25" s="25">
        <f t="shared" si="2"/>
        <v>0.75</v>
      </c>
      <c r="Q25" s="23"/>
      <c r="R25" s="23">
        <v>24</v>
      </c>
      <c r="S25" s="23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</row>
    <row r="26" spans="1:38" s="27" customFormat="1">
      <c r="A26" s="64">
        <v>25</v>
      </c>
      <c r="B26" s="24" t="s">
        <v>47</v>
      </c>
      <c r="C26" s="24" t="s">
        <v>75</v>
      </c>
      <c r="D26" s="24" t="s">
        <v>80</v>
      </c>
      <c r="E26" s="24" t="s">
        <v>81</v>
      </c>
      <c r="F26" s="23">
        <v>146.5</v>
      </c>
      <c r="G26" s="23">
        <v>3.28</v>
      </c>
      <c r="H26" s="23">
        <v>4.63</v>
      </c>
      <c r="I26" s="23">
        <f t="shared" si="0"/>
        <v>38.963282937365008</v>
      </c>
      <c r="J26" s="23"/>
      <c r="K26" s="23"/>
      <c r="L26" s="23"/>
      <c r="M26" s="23"/>
      <c r="N26" s="24"/>
      <c r="O26" s="23">
        <f t="shared" si="1"/>
        <v>38.963282937365008</v>
      </c>
      <c r="P26" s="25">
        <f t="shared" si="2"/>
        <v>0.78125</v>
      </c>
      <c r="Q26" s="23"/>
      <c r="R26" s="23">
        <v>25</v>
      </c>
      <c r="S26" s="23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</row>
    <row r="27" spans="1:38" s="27" customFormat="1">
      <c r="A27" s="64">
        <v>26</v>
      </c>
      <c r="B27" s="24" t="s">
        <v>47</v>
      </c>
      <c r="C27" s="24" t="s">
        <v>75</v>
      </c>
      <c r="D27" s="24" t="s">
        <v>78</v>
      </c>
      <c r="E27" s="24" t="s">
        <v>79</v>
      </c>
      <c r="F27" s="23">
        <v>135</v>
      </c>
      <c r="G27" s="23">
        <v>2.85</v>
      </c>
      <c r="H27" s="23">
        <v>4.63</v>
      </c>
      <c r="I27" s="23">
        <f t="shared" si="0"/>
        <v>33.855291576673871</v>
      </c>
      <c r="J27" s="23"/>
      <c r="K27" s="23"/>
      <c r="L27" s="23"/>
      <c r="M27" s="23"/>
      <c r="N27" s="24"/>
      <c r="O27" s="23">
        <f t="shared" si="1"/>
        <v>33.855291576673871</v>
      </c>
      <c r="P27" s="25">
        <f t="shared" si="2"/>
        <v>0.8125</v>
      </c>
      <c r="Q27" s="23"/>
      <c r="R27" s="23">
        <v>26</v>
      </c>
      <c r="S27" s="23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</row>
    <row r="28" spans="1:38" s="27" customFormat="1">
      <c r="A28" s="64">
        <v>27</v>
      </c>
      <c r="B28" s="24" t="s">
        <v>47</v>
      </c>
      <c r="C28" s="24" t="s">
        <v>75</v>
      </c>
      <c r="D28" s="24" t="s">
        <v>73</v>
      </c>
      <c r="E28" s="24" t="s">
        <v>74</v>
      </c>
      <c r="F28" s="23">
        <v>136.5</v>
      </c>
      <c r="G28" s="23">
        <v>2.81</v>
      </c>
      <c r="H28" s="23">
        <v>4.63</v>
      </c>
      <c r="I28" s="23">
        <f t="shared" si="0"/>
        <v>33.38012958963283</v>
      </c>
      <c r="J28" s="23"/>
      <c r="K28" s="23"/>
      <c r="L28" s="23"/>
      <c r="M28" s="23"/>
      <c r="N28" s="24"/>
      <c r="O28" s="23">
        <f t="shared" si="1"/>
        <v>33.38012958963283</v>
      </c>
      <c r="P28" s="25">
        <f t="shared" si="2"/>
        <v>0.84375</v>
      </c>
      <c r="Q28" s="23"/>
      <c r="R28" s="23">
        <v>27</v>
      </c>
      <c r="S28" s="2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</row>
    <row r="29" spans="1:38" s="27" customFormat="1">
      <c r="A29" s="64">
        <v>28</v>
      </c>
      <c r="B29" s="24" t="s">
        <v>47</v>
      </c>
      <c r="C29" s="24" t="s">
        <v>75</v>
      </c>
      <c r="D29" s="24" t="s">
        <v>76</v>
      </c>
      <c r="E29" s="24" t="s">
        <v>77</v>
      </c>
      <c r="F29" s="23">
        <v>138</v>
      </c>
      <c r="G29" s="23">
        <v>2.68</v>
      </c>
      <c r="H29" s="23">
        <v>4.63</v>
      </c>
      <c r="I29" s="23">
        <f t="shared" si="0"/>
        <v>31.835853131749463</v>
      </c>
      <c r="J29" s="23"/>
      <c r="K29" s="23"/>
      <c r="L29" s="23"/>
      <c r="M29" s="23"/>
      <c r="N29" s="24"/>
      <c r="O29" s="23">
        <f t="shared" si="1"/>
        <v>31.835853131749463</v>
      </c>
      <c r="P29" s="25">
        <f t="shared" si="2"/>
        <v>0.875</v>
      </c>
      <c r="Q29" s="23"/>
      <c r="R29" s="23">
        <v>28</v>
      </c>
      <c r="S29" s="23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</row>
    <row r="30" spans="1:38" s="27" customFormat="1">
      <c r="A30" s="64">
        <v>29</v>
      </c>
      <c r="B30" s="24" t="s">
        <v>47</v>
      </c>
      <c r="C30" s="24" t="s">
        <v>75</v>
      </c>
      <c r="D30" s="24" t="s">
        <v>110</v>
      </c>
      <c r="E30" s="24" t="s">
        <v>111</v>
      </c>
      <c r="F30" s="23">
        <v>44</v>
      </c>
      <c r="G30" s="23">
        <v>1.4</v>
      </c>
      <c r="H30" s="23">
        <v>4.63</v>
      </c>
      <c r="I30" s="23">
        <f t="shared" si="0"/>
        <v>16.630669546436284</v>
      </c>
      <c r="J30" s="23"/>
      <c r="K30" s="23"/>
      <c r="L30" s="23"/>
      <c r="M30" s="23"/>
      <c r="N30" s="24"/>
      <c r="O30" s="23">
        <f t="shared" si="1"/>
        <v>16.630669546436284</v>
      </c>
      <c r="P30" s="25">
        <f t="shared" si="2"/>
        <v>0.90625</v>
      </c>
      <c r="Q30" s="23"/>
      <c r="R30" s="23">
        <v>29</v>
      </c>
      <c r="S30" s="23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</row>
    <row r="34" spans="1:9" ht="27">
      <c r="A34" s="70" t="s">
        <v>1</v>
      </c>
      <c r="B34" s="48" t="s">
        <v>353</v>
      </c>
      <c r="C34" s="48" t="s">
        <v>354</v>
      </c>
      <c r="D34" s="48" t="s">
        <v>355</v>
      </c>
      <c r="E34" s="48" t="s">
        <v>354</v>
      </c>
      <c r="F34" s="48" t="s">
        <v>356</v>
      </c>
      <c r="G34" s="48" t="s">
        <v>354</v>
      </c>
      <c r="H34" s="48" t="s">
        <v>357</v>
      </c>
      <c r="I34" s="48" t="s">
        <v>354</v>
      </c>
    </row>
    <row r="35" spans="1:9">
      <c r="A35" s="19" t="s">
        <v>125</v>
      </c>
      <c r="B35" s="16" t="s">
        <v>358</v>
      </c>
      <c r="C35" s="16"/>
      <c r="D35" t="s">
        <v>359</v>
      </c>
      <c r="E35" s="16">
        <v>0.5</v>
      </c>
      <c r="F35" s="16" t="s">
        <v>358</v>
      </c>
      <c r="G35" s="16"/>
      <c r="H35" s="16" t="s">
        <v>358</v>
      </c>
      <c r="I35" s="16"/>
    </row>
    <row r="36" spans="1:9">
      <c r="A36" s="19" t="s">
        <v>91</v>
      </c>
      <c r="B36" s="16" t="s">
        <v>401</v>
      </c>
      <c r="C36" s="16">
        <v>1</v>
      </c>
      <c r="D36" s="16" t="s">
        <v>358</v>
      </c>
      <c r="E36" s="16"/>
      <c r="F36" s="16" t="s">
        <v>358</v>
      </c>
      <c r="G36" s="16"/>
      <c r="H36" s="16" t="s">
        <v>358</v>
      </c>
      <c r="I36" s="16"/>
    </row>
    <row r="37" spans="1:9">
      <c r="A37" s="19" t="s">
        <v>87</v>
      </c>
      <c r="B37" s="16" t="s">
        <v>358</v>
      </c>
      <c r="C37" s="16"/>
      <c r="D37" t="s">
        <v>360</v>
      </c>
      <c r="E37" s="16">
        <v>1.2</v>
      </c>
      <c r="F37" s="16" t="s">
        <v>361</v>
      </c>
      <c r="G37" s="16">
        <v>1.3</v>
      </c>
      <c r="H37" s="16" t="s">
        <v>358</v>
      </c>
      <c r="I37" s="16"/>
    </row>
    <row r="38" spans="1:9">
      <c r="A38" s="19" t="s">
        <v>85</v>
      </c>
      <c r="B38" t="s">
        <v>362</v>
      </c>
      <c r="C38" s="16">
        <v>1</v>
      </c>
      <c r="D38" s="16" t="s">
        <v>363</v>
      </c>
      <c r="E38" s="16">
        <v>0.8</v>
      </c>
      <c r="F38" s="16" t="s">
        <v>358</v>
      </c>
      <c r="G38" s="16"/>
      <c r="H38" s="16" t="s">
        <v>358</v>
      </c>
      <c r="I38" s="16"/>
    </row>
    <row r="39" spans="1:9">
      <c r="A39" s="19" t="s">
        <v>123</v>
      </c>
      <c r="B39" s="16" t="s">
        <v>364</v>
      </c>
      <c r="C39" s="16">
        <v>1.4</v>
      </c>
      <c r="D39" t="s">
        <v>358</v>
      </c>
      <c r="E39" s="16"/>
      <c r="F39" s="16" t="s">
        <v>358</v>
      </c>
      <c r="G39" s="16"/>
      <c r="H39" s="16" t="s">
        <v>358</v>
      </c>
      <c r="I39" s="16"/>
    </row>
    <row r="40" spans="1:9">
      <c r="A40" s="19" t="s">
        <v>119</v>
      </c>
      <c r="B40" s="16" t="s">
        <v>400</v>
      </c>
      <c r="C40" s="16">
        <v>1</v>
      </c>
      <c r="D40" s="16" t="s">
        <v>358</v>
      </c>
      <c r="E40" s="16"/>
      <c r="F40" s="16" t="s">
        <v>358</v>
      </c>
      <c r="G40" s="16"/>
      <c r="H40" s="16" t="s">
        <v>358</v>
      </c>
      <c r="I40" s="16"/>
    </row>
    <row r="41" spans="1:9">
      <c r="A41" s="19" t="s">
        <v>121</v>
      </c>
      <c r="B41" s="16" t="s">
        <v>358</v>
      </c>
      <c r="C41" s="16"/>
      <c r="D41" s="16" t="s">
        <v>358</v>
      </c>
      <c r="E41" s="16"/>
      <c r="F41" s="16" t="s">
        <v>358</v>
      </c>
      <c r="G41" s="16"/>
      <c r="H41" s="16" t="s">
        <v>358</v>
      </c>
      <c r="I41" s="16"/>
    </row>
    <row r="42" spans="1:9">
      <c r="A42" s="19" t="s">
        <v>101</v>
      </c>
      <c r="B42" s="16" t="s">
        <v>358</v>
      </c>
      <c r="C42" s="16"/>
      <c r="D42" t="s">
        <v>360</v>
      </c>
      <c r="E42" s="16">
        <v>1.2</v>
      </c>
      <c r="F42" s="16" t="s">
        <v>358</v>
      </c>
      <c r="G42" s="16"/>
      <c r="H42" s="16" t="s">
        <v>358</v>
      </c>
      <c r="I42" s="16"/>
    </row>
    <row r="43" spans="1:9">
      <c r="A43" s="19" t="s">
        <v>105</v>
      </c>
      <c r="B43" s="16" t="s">
        <v>358</v>
      </c>
      <c r="C43" s="16"/>
      <c r="D43" s="16" t="s">
        <v>358</v>
      </c>
      <c r="E43" s="16"/>
      <c r="F43" s="16" t="s">
        <v>358</v>
      </c>
      <c r="G43" s="16"/>
      <c r="H43" s="16" t="s">
        <v>358</v>
      </c>
      <c r="I43" s="16"/>
    </row>
    <row r="44" spans="1:9">
      <c r="A44" s="19" t="s">
        <v>95</v>
      </c>
      <c r="B44" s="16" t="s">
        <v>365</v>
      </c>
      <c r="C44" s="16">
        <v>1</v>
      </c>
      <c r="D44" s="16" t="s">
        <v>358</v>
      </c>
      <c r="E44" s="16"/>
      <c r="F44" s="16" t="s">
        <v>358</v>
      </c>
      <c r="G44" s="16"/>
      <c r="H44" s="16" t="s">
        <v>358</v>
      </c>
      <c r="I44" s="16"/>
    </row>
    <row r="45" spans="1:9">
      <c r="A45" s="19" t="s">
        <v>89</v>
      </c>
      <c r="B45" s="16" t="s">
        <v>358</v>
      </c>
      <c r="C45" s="16"/>
      <c r="D45" s="16" t="s">
        <v>358</v>
      </c>
      <c r="E45" s="16"/>
      <c r="F45" s="16" t="s">
        <v>358</v>
      </c>
      <c r="G45" s="16"/>
      <c r="H45" s="16" t="s">
        <v>358</v>
      </c>
      <c r="I45" s="16"/>
    </row>
    <row r="46" spans="1:9">
      <c r="A46" s="19" t="s">
        <v>103</v>
      </c>
      <c r="B46" s="16" t="s">
        <v>358</v>
      </c>
      <c r="C46" s="16"/>
      <c r="D46" s="16" t="s">
        <v>358</v>
      </c>
      <c r="E46" s="16"/>
      <c r="F46" s="16" t="s">
        <v>358</v>
      </c>
      <c r="G46" s="16"/>
      <c r="H46" s="16" t="s">
        <v>358</v>
      </c>
      <c r="I46" s="16"/>
    </row>
    <row r="47" spans="1:9">
      <c r="A47" s="19" t="s">
        <v>99</v>
      </c>
      <c r="B47" t="s">
        <v>366</v>
      </c>
      <c r="C47" s="16">
        <v>2</v>
      </c>
      <c r="D47" t="s">
        <v>367</v>
      </c>
      <c r="E47" s="16">
        <v>1.8</v>
      </c>
      <c r="F47" s="16" t="s">
        <v>358</v>
      </c>
      <c r="G47" s="16"/>
      <c r="H47" s="16" t="s">
        <v>358</v>
      </c>
      <c r="I47" s="16"/>
    </row>
    <row r="48" spans="1:9">
      <c r="A48" s="19" t="s">
        <v>117</v>
      </c>
      <c r="B48" s="16"/>
      <c r="C48" s="16"/>
      <c r="D48" s="16"/>
      <c r="E48" s="16"/>
      <c r="F48" s="16"/>
      <c r="G48" s="16"/>
      <c r="H48" s="16"/>
      <c r="I48" s="16"/>
    </row>
  </sheetData>
  <sortState ref="A2:S30">
    <sortCondition descending="1" ref="O6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23"/>
  <sheetViews>
    <sheetView topLeftCell="O1" workbookViewId="0">
      <selection activeCell="T28" sqref="T28"/>
    </sheetView>
  </sheetViews>
  <sheetFormatPr defaultRowHeight="13.5"/>
  <cols>
    <col min="1" max="1" width="4.75" style="1" bestFit="1" customWidth="1"/>
    <col min="2" max="2" width="13.125" style="1" bestFit="1" customWidth="1"/>
    <col min="3" max="3" width="17.125" style="1" bestFit="1" customWidth="1"/>
    <col min="4" max="4" width="10.25" style="1" bestFit="1" customWidth="1"/>
    <col min="5" max="5" width="6.375" style="1" bestFit="1" customWidth="1"/>
    <col min="6" max="6" width="6.375" style="1" customWidth="1"/>
    <col min="7" max="7" width="5" style="1" customWidth="1"/>
    <col min="8" max="8" width="11.375" style="1" customWidth="1"/>
    <col min="9" max="9" width="15" style="1" customWidth="1"/>
    <col min="10" max="13" width="11.375" style="1" customWidth="1"/>
    <col min="14" max="14" width="14.125" style="3" bestFit="1" customWidth="1"/>
    <col min="15" max="15" width="6.375" style="1" customWidth="1"/>
    <col min="16" max="16" width="13.375" style="1" customWidth="1"/>
    <col min="17" max="17" width="29.375" style="1" customWidth="1"/>
    <col min="18" max="18" width="6.375" style="1" customWidth="1"/>
    <col min="19" max="19" width="8" style="1" customWidth="1"/>
    <col min="20" max="20" width="7.625" style="1" customWidth="1"/>
    <col min="21" max="21" width="23.625" style="1" customWidth="1"/>
    <col min="22" max="25" width="8.625" style="1" customWidth="1"/>
    <col min="26" max="26" width="17.625" style="1" customWidth="1"/>
    <col min="27" max="27" width="10.625" style="1" customWidth="1"/>
    <col min="28" max="28" width="8.625" style="1" customWidth="1"/>
    <col min="29" max="29" width="21.625" style="1" customWidth="1"/>
    <col min="30" max="30" width="22.625" style="1" customWidth="1"/>
    <col min="31" max="40" width="8.625" style="1" customWidth="1"/>
  </cols>
  <sheetData>
    <row r="1" spans="1:40" s="15" customFormat="1">
      <c r="A1" s="14" t="s">
        <v>255</v>
      </c>
      <c r="B1" s="14" t="s">
        <v>2</v>
      </c>
      <c r="C1" s="14" t="s">
        <v>3</v>
      </c>
      <c r="D1" s="14" t="s">
        <v>0</v>
      </c>
      <c r="E1" s="14" t="s">
        <v>1</v>
      </c>
      <c r="F1" s="14" t="s">
        <v>256</v>
      </c>
      <c r="G1" s="14" t="s">
        <v>257</v>
      </c>
      <c r="H1" s="14" t="s">
        <v>258</v>
      </c>
      <c r="I1" s="2" t="s">
        <v>291</v>
      </c>
      <c r="J1" s="2" t="s">
        <v>292</v>
      </c>
      <c r="K1" s="2" t="s">
        <v>293</v>
      </c>
      <c r="L1" s="2" t="s">
        <v>294</v>
      </c>
      <c r="M1" s="2" t="s">
        <v>295</v>
      </c>
      <c r="N1" s="19" t="s">
        <v>262</v>
      </c>
      <c r="O1" s="2" t="s">
        <v>259</v>
      </c>
      <c r="P1" s="2" t="s">
        <v>352</v>
      </c>
      <c r="Q1" s="2" t="s">
        <v>260</v>
      </c>
      <c r="R1" s="2" t="s">
        <v>351</v>
      </c>
      <c r="S1" s="2" t="s">
        <v>261</v>
      </c>
    </row>
    <row r="2" spans="1:40">
      <c r="A2" s="6">
        <v>1</v>
      </c>
      <c r="B2" s="13" t="s">
        <v>48</v>
      </c>
      <c r="C2" s="13" t="s">
        <v>134</v>
      </c>
      <c r="D2" s="13" t="s">
        <v>139</v>
      </c>
      <c r="E2" s="13" t="s">
        <v>140</v>
      </c>
      <c r="F2" s="6">
        <v>165</v>
      </c>
      <c r="G2" s="6">
        <v>4.32</v>
      </c>
      <c r="H2" s="6">
        <v>4.72</v>
      </c>
      <c r="I2" s="6">
        <f t="shared" ref="I2:I16" si="0">G2/H2*55</f>
        <v>50.338983050847467</v>
      </c>
      <c r="J2" s="6">
        <v>1</v>
      </c>
      <c r="K2" s="6">
        <v>0.8</v>
      </c>
      <c r="L2" s="6"/>
      <c r="M2" s="6"/>
      <c r="N2" s="13">
        <v>3.7</v>
      </c>
      <c r="O2" s="6">
        <f t="shared" ref="O2:O16" si="1">SUM(I2:N2)</f>
        <v>55.838983050847467</v>
      </c>
      <c r="P2" s="22">
        <f t="shared" ref="P2:P16" si="2">R2/16</f>
        <v>6.25E-2</v>
      </c>
      <c r="Q2" s="9" t="s">
        <v>284</v>
      </c>
      <c r="R2" s="6">
        <v>1</v>
      </c>
      <c r="S2" s="6">
        <v>1</v>
      </c>
    </row>
    <row r="3" spans="1:40" s="27" customFormat="1">
      <c r="A3" s="23">
        <v>2</v>
      </c>
      <c r="B3" s="24" t="s">
        <v>48</v>
      </c>
      <c r="C3" s="24" t="s">
        <v>134</v>
      </c>
      <c r="D3" s="24" t="s">
        <v>143</v>
      </c>
      <c r="E3" s="24" t="s">
        <v>144</v>
      </c>
      <c r="F3" s="23">
        <v>149.5</v>
      </c>
      <c r="G3" s="23">
        <v>4.72</v>
      </c>
      <c r="H3" s="23">
        <v>4.72</v>
      </c>
      <c r="I3" s="23">
        <f t="shared" si="0"/>
        <v>55</v>
      </c>
      <c r="J3" s="23"/>
      <c r="K3" s="23"/>
      <c r="L3" s="23"/>
      <c r="M3" s="23"/>
      <c r="N3" s="24"/>
      <c r="O3" s="23">
        <f t="shared" si="1"/>
        <v>55</v>
      </c>
      <c r="P3" s="25">
        <f t="shared" si="2"/>
        <v>0.125</v>
      </c>
      <c r="Q3" s="23"/>
      <c r="R3" s="23">
        <v>2</v>
      </c>
      <c r="S3" s="23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s="27" customFormat="1">
      <c r="A4" s="23">
        <v>4</v>
      </c>
      <c r="B4" s="24" t="s">
        <v>48</v>
      </c>
      <c r="C4" s="24" t="s">
        <v>134</v>
      </c>
      <c r="D4" s="24" t="s">
        <v>137</v>
      </c>
      <c r="E4" s="24" t="s">
        <v>138</v>
      </c>
      <c r="F4" s="23">
        <v>144</v>
      </c>
      <c r="G4" s="23">
        <v>4.41</v>
      </c>
      <c r="H4" s="23">
        <v>4.72</v>
      </c>
      <c r="I4" s="23">
        <f t="shared" si="0"/>
        <v>51.387711864406782</v>
      </c>
      <c r="J4" s="23"/>
      <c r="K4" s="23"/>
      <c r="L4" s="23"/>
      <c r="M4" s="23"/>
      <c r="N4" s="24"/>
      <c r="O4" s="23">
        <f t="shared" si="1"/>
        <v>51.387711864406782</v>
      </c>
      <c r="P4" s="25">
        <f t="shared" si="2"/>
        <v>0.1875</v>
      </c>
      <c r="Q4" s="23"/>
      <c r="R4" s="23">
        <v>3</v>
      </c>
      <c r="S4" s="23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</row>
    <row r="5" spans="1:40" s="27" customFormat="1">
      <c r="A5" s="23">
        <v>5</v>
      </c>
      <c r="B5" s="24" t="s">
        <v>48</v>
      </c>
      <c r="C5" s="24" t="s">
        <v>134</v>
      </c>
      <c r="D5" s="24" t="s">
        <v>149</v>
      </c>
      <c r="E5" s="24" t="s">
        <v>150</v>
      </c>
      <c r="F5" s="23">
        <v>153.5</v>
      </c>
      <c r="G5" s="23">
        <v>4.3899999999999997</v>
      </c>
      <c r="H5" s="23">
        <v>4.72</v>
      </c>
      <c r="I5" s="23">
        <f t="shared" si="0"/>
        <v>51.154661016949149</v>
      </c>
      <c r="J5" s="23"/>
      <c r="K5" s="23"/>
      <c r="L5" s="23"/>
      <c r="M5" s="23"/>
      <c r="N5" s="24"/>
      <c r="O5" s="23">
        <f t="shared" si="1"/>
        <v>51.154661016949149</v>
      </c>
      <c r="P5" s="25">
        <f t="shared" si="2"/>
        <v>0.25</v>
      </c>
      <c r="Q5" s="23"/>
      <c r="R5" s="23">
        <v>4</v>
      </c>
      <c r="S5" s="23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</row>
    <row r="6" spans="1:40" s="8" customFormat="1">
      <c r="A6" s="6">
        <v>6</v>
      </c>
      <c r="B6" s="13" t="s">
        <v>48</v>
      </c>
      <c r="C6" s="13" t="s">
        <v>134</v>
      </c>
      <c r="D6" s="13" t="s">
        <v>155</v>
      </c>
      <c r="E6" s="13" t="s">
        <v>156</v>
      </c>
      <c r="F6" s="6">
        <v>146</v>
      </c>
      <c r="G6" s="6">
        <v>4.2300000000000004</v>
      </c>
      <c r="H6" s="6">
        <v>4.72</v>
      </c>
      <c r="I6" s="6">
        <f t="shared" si="0"/>
        <v>49.290254237288146</v>
      </c>
      <c r="J6" s="6"/>
      <c r="K6" s="6">
        <v>0.5</v>
      </c>
      <c r="L6" s="6"/>
      <c r="M6" s="6"/>
      <c r="N6" s="13"/>
      <c r="O6" s="6">
        <f t="shared" si="1"/>
        <v>49.790254237288146</v>
      </c>
      <c r="P6" s="22">
        <f t="shared" si="2"/>
        <v>0.3125</v>
      </c>
      <c r="Q6" s="9" t="s">
        <v>286</v>
      </c>
      <c r="R6" s="6">
        <v>5</v>
      </c>
      <c r="S6" s="6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s="27" customFormat="1">
      <c r="A7" s="23">
        <v>3</v>
      </c>
      <c r="B7" s="24" t="s">
        <v>48</v>
      </c>
      <c r="C7" s="24" t="s">
        <v>134</v>
      </c>
      <c r="D7" s="24" t="s">
        <v>141</v>
      </c>
      <c r="E7" s="24" t="s">
        <v>142</v>
      </c>
      <c r="F7" s="23">
        <v>153.5</v>
      </c>
      <c r="G7" s="23">
        <v>4.1900000000000004</v>
      </c>
      <c r="H7" s="23">
        <v>4.72</v>
      </c>
      <c r="I7" s="23">
        <f t="shared" si="0"/>
        <v>48.824152542372886</v>
      </c>
      <c r="J7" s="23"/>
      <c r="K7" s="23"/>
      <c r="L7" s="23"/>
      <c r="M7" s="23"/>
      <c r="N7" s="24"/>
      <c r="O7" s="23">
        <f t="shared" si="1"/>
        <v>48.824152542372886</v>
      </c>
      <c r="P7" s="25">
        <f t="shared" si="2"/>
        <v>0.375</v>
      </c>
      <c r="Q7" s="23"/>
      <c r="R7" s="23">
        <v>6</v>
      </c>
      <c r="S7" s="23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 s="27" customFormat="1">
      <c r="A8" s="23">
        <v>7</v>
      </c>
      <c r="B8" s="24" t="s">
        <v>48</v>
      </c>
      <c r="C8" s="24" t="s">
        <v>134</v>
      </c>
      <c r="D8" s="24" t="s">
        <v>132</v>
      </c>
      <c r="E8" s="24" t="s">
        <v>133</v>
      </c>
      <c r="F8" s="23">
        <v>134.5</v>
      </c>
      <c r="G8" s="23">
        <v>4.13</v>
      </c>
      <c r="H8" s="23">
        <v>4.72</v>
      </c>
      <c r="I8" s="23">
        <f t="shared" si="0"/>
        <v>48.125</v>
      </c>
      <c r="J8" s="23"/>
      <c r="K8" s="23"/>
      <c r="L8" s="23"/>
      <c r="M8" s="23"/>
      <c r="N8" s="24"/>
      <c r="O8" s="23">
        <f t="shared" si="1"/>
        <v>48.125</v>
      </c>
      <c r="P8" s="25">
        <f t="shared" si="2"/>
        <v>0.4375</v>
      </c>
      <c r="Q8" s="23"/>
      <c r="R8" s="23">
        <v>7</v>
      </c>
      <c r="S8" s="23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1:40" s="27" customFormat="1">
      <c r="A9" s="23">
        <v>8</v>
      </c>
      <c r="B9" s="24" t="s">
        <v>48</v>
      </c>
      <c r="C9" s="24" t="s">
        <v>134</v>
      </c>
      <c r="D9" s="24" t="s">
        <v>147</v>
      </c>
      <c r="E9" s="24" t="s">
        <v>148</v>
      </c>
      <c r="F9" s="23">
        <v>137</v>
      </c>
      <c r="G9" s="23">
        <v>4.13</v>
      </c>
      <c r="H9" s="23">
        <v>4.72</v>
      </c>
      <c r="I9" s="23">
        <f t="shared" si="0"/>
        <v>48.125</v>
      </c>
      <c r="J9" s="23"/>
      <c r="K9" s="23"/>
      <c r="L9" s="23"/>
      <c r="M9" s="23"/>
      <c r="N9" s="24"/>
      <c r="O9" s="23">
        <f t="shared" si="1"/>
        <v>48.125</v>
      </c>
      <c r="P9" s="25">
        <f t="shared" si="2"/>
        <v>0.5</v>
      </c>
      <c r="Q9" s="23"/>
      <c r="R9" s="23">
        <v>8</v>
      </c>
      <c r="S9" s="23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0" s="8" customFormat="1">
      <c r="A10" s="6">
        <v>9</v>
      </c>
      <c r="B10" s="5" t="s">
        <v>48</v>
      </c>
      <c r="C10" s="5" t="s">
        <v>134</v>
      </c>
      <c r="D10" s="5" t="s">
        <v>153</v>
      </c>
      <c r="E10" s="5" t="s">
        <v>154</v>
      </c>
      <c r="F10" s="6">
        <v>143.5</v>
      </c>
      <c r="G10" s="6">
        <v>4.13</v>
      </c>
      <c r="H10" s="6">
        <v>4.72</v>
      </c>
      <c r="I10" s="6">
        <f t="shared" si="0"/>
        <v>48.125</v>
      </c>
      <c r="J10" s="6"/>
      <c r="K10" s="6"/>
      <c r="L10" s="6"/>
      <c r="M10" s="6"/>
      <c r="N10" s="5"/>
      <c r="O10" s="6">
        <f t="shared" si="1"/>
        <v>48.125</v>
      </c>
      <c r="P10" s="22">
        <f t="shared" si="2"/>
        <v>0.5625</v>
      </c>
      <c r="Q10" s="9" t="s">
        <v>285</v>
      </c>
      <c r="R10" s="6">
        <v>9</v>
      </c>
      <c r="S10" s="6">
        <v>3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</row>
    <row r="11" spans="1:40" s="27" customFormat="1">
      <c r="A11" s="23">
        <v>10</v>
      </c>
      <c r="B11" s="24" t="s">
        <v>48</v>
      </c>
      <c r="C11" s="24" t="s">
        <v>134</v>
      </c>
      <c r="D11" s="24" t="s">
        <v>135</v>
      </c>
      <c r="E11" s="24" t="s">
        <v>136</v>
      </c>
      <c r="F11" s="23">
        <v>171</v>
      </c>
      <c r="G11" s="23">
        <v>3.88</v>
      </c>
      <c r="H11" s="23">
        <v>4.72</v>
      </c>
      <c r="I11" s="23">
        <f t="shared" si="0"/>
        <v>45.211864406779661</v>
      </c>
      <c r="J11" s="23"/>
      <c r="K11" s="23"/>
      <c r="L11" s="23"/>
      <c r="M11" s="23"/>
      <c r="N11" s="24"/>
      <c r="O11" s="23">
        <f t="shared" si="1"/>
        <v>45.211864406779661</v>
      </c>
      <c r="P11" s="25">
        <f t="shared" si="2"/>
        <v>0.625</v>
      </c>
      <c r="Q11" s="23"/>
      <c r="R11" s="23">
        <v>10</v>
      </c>
      <c r="S11" s="23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40" s="27" customFormat="1">
      <c r="A12" s="23">
        <v>11</v>
      </c>
      <c r="B12" s="24" t="s">
        <v>48</v>
      </c>
      <c r="C12" s="24" t="s">
        <v>134</v>
      </c>
      <c r="D12" s="24" t="s">
        <v>157</v>
      </c>
      <c r="E12" s="24" t="s">
        <v>158</v>
      </c>
      <c r="F12" s="23">
        <v>150</v>
      </c>
      <c r="G12" s="23">
        <v>3.88</v>
      </c>
      <c r="H12" s="23">
        <v>4.72</v>
      </c>
      <c r="I12" s="23">
        <f t="shared" si="0"/>
        <v>45.211864406779661</v>
      </c>
      <c r="J12" s="23"/>
      <c r="K12" s="23"/>
      <c r="L12" s="23"/>
      <c r="M12" s="23"/>
      <c r="N12" s="24"/>
      <c r="O12" s="23">
        <f t="shared" si="1"/>
        <v>45.211864406779661</v>
      </c>
      <c r="P12" s="25">
        <f t="shared" si="2"/>
        <v>0.6875</v>
      </c>
      <c r="Q12" s="23"/>
      <c r="R12" s="23">
        <v>11</v>
      </c>
      <c r="S12" s="23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s="27" customFormat="1">
      <c r="A13" s="23">
        <v>12</v>
      </c>
      <c r="B13" s="24" t="s">
        <v>48</v>
      </c>
      <c r="C13" s="24" t="s">
        <v>134</v>
      </c>
      <c r="D13" s="24" t="s">
        <v>145</v>
      </c>
      <c r="E13" s="24" t="s">
        <v>146</v>
      </c>
      <c r="F13" s="23">
        <v>138.5</v>
      </c>
      <c r="G13" s="23">
        <v>3.81</v>
      </c>
      <c r="H13" s="23">
        <v>4.72</v>
      </c>
      <c r="I13" s="23">
        <f t="shared" si="0"/>
        <v>44.396186440677972</v>
      </c>
      <c r="J13" s="23"/>
      <c r="K13" s="23"/>
      <c r="L13" s="23"/>
      <c r="M13" s="23"/>
      <c r="N13" s="24"/>
      <c r="O13" s="23">
        <f t="shared" si="1"/>
        <v>44.396186440677972</v>
      </c>
      <c r="P13" s="25">
        <f t="shared" si="2"/>
        <v>0.75</v>
      </c>
      <c r="Q13" s="23"/>
      <c r="R13" s="23">
        <v>12</v>
      </c>
      <c r="S13" s="23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s="27" customFormat="1">
      <c r="A14" s="23">
        <v>13</v>
      </c>
      <c r="B14" s="24" t="s">
        <v>48</v>
      </c>
      <c r="C14" s="24" t="s">
        <v>134</v>
      </c>
      <c r="D14" s="24" t="s">
        <v>151</v>
      </c>
      <c r="E14" s="24" t="s">
        <v>152</v>
      </c>
      <c r="F14" s="23">
        <v>145.5</v>
      </c>
      <c r="G14" s="23">
        <v>3.71</v>
      </c>
      <c r="H14" s="23">
        <v>4.72</v>
      </c>
      <c r="I14" s="23">
        <f t="shared" si="0"/>
        <v>43.230932203389834</v>
      </c>
      <c r="J14" s="23"/>
      <c r="K14" s="23"/>
      <c r="L14" s="23"/>
      <c r="M14" s="23"/>
      <c r="N14" s="24"/>
      <c r="O14" s="23">
        <f t="shared" si="1"/>
        <v>43.230932203389834</v>
      </c>
      <c r="P14" s="25">
        <f t="shared" si="2"/>
        <v>0.8125</v>
      </c>
      <c r="Q14" s="23"/>
      <c r="R14" s="23">
        <v>13</v>
      </c>
      <c r="S14" s="23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s="27" customFormat="1">
      <c r="A15" s="23">
        <v>14</v>
      </c>
      <c r="B15" s="24" t="s">
        <v>48</v>
      </c>
      <c r="C15" s="24" t="s">
        <v>134</v>
      </c>
      <c r="D15" s="24" t="s">
        <v>161</v>
      </c>
      <c r="E15" s="24" t="s">
        <v>162</v>
      </c>
      <c r="F15" s="23">
        <v>138.5</v>
      </c>
      <c r="G15" s="23">
        <v>3.27</v>
      </c>
      <c r="H15" s="23">
        <v>4.72</v>
      </c>
      <c r="I15" s="23">
        <f t="shared" si="0"/>
        <v>38.103813559322035</v>
      </c>
      <c r="J15" s="23"/>
      <c r="K15" s="23"/>
      <c r="L15" s="23"/>
      <c r="M15" s="23"/>
      <c r="N15" s="24"/>
      <c r="O15" s="23">
        <f t="shared" si="1"/>
        <v>38.103813559322035</v>
      </c>
      <c r="P15" s="25">
        <f t="shared" si="2"/>
        <v>0.875</v>
      </c>
      <c r="Q15" s="23"/>
      <c r="R15" s="23">
        <v>14</v>
      </c>
      <c r="S15" s="23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s="27" customFormat="1">
      <c r="A16" s="23">
        <v>15</v>
      </c>
      <c r="B16" s="24" t="s">
        <v>48</v>
      </c>
      <c r="C16" s="24" t="s">
        <v>134</v>
      </c>
      <c r="D16" s="24" t="s">
        <v>159</v>
      </c>
      <c r="E16" s="24" t="s">
        <v>160</v>
      </c>
      <c r="F16" s="23">
        <v>96.5</v>
      </c>
      <c r="G16" s="23">
        <v>1.76</v>
      </c>
      <c r="H16" s="23">
        <v>4.72</v>
      </c>
      <c r="I16" s="23">
        <f t="shared" si="0"/>
        <v>20.508474576271187</v>
      </c>
      <c r="J16" s="23"/>
      <c r="K16" s="23"/>
      <c r="L16" s="23"/>
      <c r="M16" s="23"/>
      <c r="N16" s="24"/>
      <c r="O16" s="23">
        <f t="shared" si="1"/>
        <v>20.508474576271187</v>
      </c>
      <c r="P16" s="25">
        <f t="shared" si="2"/>
        <v>0.9375</v>
      </c>
      <c r="Q16" s="23"/>
      <c r="R16" s="23">
        <v>15</v>
      </c>
      <c r="S16" s="23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20" spans="1:10">
      <c r="A20" s="46" t="s">
        <v>337</v>
      </c>
      <c r="B20" s="46" t="s">
        <v>338</v>
      </c>
      <c r="C20" s="46" t="s">
        <v>339</v>
      </c>
      <c r="D20" s="46" t="s">
        <v>340</v>
      </c>
      <c r="E20" s="46" t="s">
        <v>339</v>
      </c>
      <c r="F20" s="46" t="s">
        <v>341</v>
      </c>
      <c r="G20" s="46" t="s">
        <v>339</v>
      </c>
      <c r="H20" s="46" t="s">
        <v>342</v>
      </c>
      <c r="I20" s="46" t="s">
        <v>339</v>
      </c>
      <c r="J20" s="46"/>
    </row>
    <row r="21" spans="1:10">
      <c r="A21" s="38" t="s">
        <v>343</v>
      </c>
      <c r="B21" s="46" t="s">
        <v>344</v>
      </c>
      <c r="C21" s="46">
        <v>1</v>
      </c>
      <c r="D21" s="46" t="s">
        <v>345</v>
      </c>
      <c r="E21" s="46">
        <v>0.8</v>
      </c>
      <c r="F21" s="46" t="s">
        <v>303</v>
      </c>
      <c r="G21" s="46"/>
      <c r="H21" s="46" t="s">
        <v>303</v>
      </c>
      <c r="I21" s="46"/>
      <c r="J21" s="46"/>
    </row>
    <row r="22" spans="1:10">
      <c r="A22" s="38" t="s">
        <v>156</v>
      </c>
      <c r="B22" s="46" t="s">
        <v>303</v>
      </c>
      <c r="C22" s="46"/>
      <c r="D22" s="46" t="s">
        <v>346</v>
      </c>
      <c r="E22" s="46">
        <v>0.5</v>
      </c>
      <c r="F22" s="46" t="s">
        <v>303</v>
      </c>
      <c r="G22" s="46"/>
      <c r="H22" s="46" t="s">
        <v>303</v>
      </c>
      <c r="I22" s="46"/>
      <c r="J22" s="46"/>
    </row>
    <row r="23" spans="1:10">
      <c r="A23" s="38" t="s">
        <v>154</v>
      </c>
      <c r="B23" s="46" t="s">
        <v>303</v>
      </c>
      <c r="C23" s="46"/>
      <c r="D23" s="46" t="s">
        <v>303</v>
      </c>
      <c r="E23" s="46"/>
      <c r="F23" s="46" t="s">
        <v>303</v>
      </c>
      <c r="G23" s="46"/>
      <c r="H23" s="46" t="s">
        <v>303</v>
      </c>
      <c r="I23" s="46"/>
      <c r="J23" s="46"/>
    </row>
  </sheetData>
  <sortState ref="A2:W16">
    <sortCondition descending="1" ref="O2:O16"/>
  </sortState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75"/>
  <sheetViews>
    <sheetView topLeftCell="M1" zoomScale="70" zoomScaleNormal="70" workbookViewId="0">
      <selection activeCell="U15" sqref="U15"/>
    </sheetView>
  </sheetViews>
  <sheetFormatPr defaultColWidth="9" defaultRowHeight="13.5"/>
  <cols>
    <col min="1" max="1" width="6.625" style="17" customWidth="1"/>
    <col min="2" max="2" width="11.875" style="17" customWidth="1"/>
    <col min="3" max="3" width="11.625" style="17" bestFit="1" customWidth="1"/>
    <col min="4" max="4" width="10.25" style="17" bestFit="1" customWidth="1"/>
    <col min="5" max="5" width="8" style="17" bestFit="1" customWidth="1"/>
    <col min="6" max="6" width="6.375" style="17" customWidth="1"/>
    <col min="7" max="7" width="5" style="17" customWidth="1"/>
    <col min="8" max="8" width="11.375" style="17" customWidth="1"/>
    <col min="9" max="9" width="25.875" style="17" bestFit="1" customWidth="1"/>
    <col min="10" max="10" width="18.5" style="17" customWidth="1"/>
    <col min="11" max="11" width="19.375" style="17" customWidth="1"/>
    <col min="12" max="12" width="16.75" style="17" customWidth="1"/>
    <col min="13" max="13" width="19.5" style="17" customWidth="1"/>
    <col min="14" max="14" width="11.625" style="18" customWidth="1"/>
    <col min="15" max="15" width="7.625" style="17" customWidth="1"/>
    <col min="16" max="16" width="11.625" style="17" customWidth="1"/>
    <col min="17" max="17" width="29.375" style="17" customWidth="1"/>
    <col min="18" max="18" width="8.375" style="17" customWidth="1"/>
    <col min="19" max="19" width="8" style="17" customWidth="1"/>
    <col min="20" max="20" width="7.625" style="17" customWidth="1"/>
    <col min="21" max="21" width="23.625" style="17" customWidth="1"/>
    <col min="22" max="25" width="8.625" style="17" customWidth="1"/>
    <col min="26" max="26" width="17.625" style="17" customWidth="1"/>
    <col min="27" max="27" width="10.625" style="17" customWidth="1"/>
    <col min="28" max="28" width="8.625" style="17" customWidth="1"/>
    <col min="29" max="29" width="21.625" style="17" customWidth="1"/>
    <col min="30" max="30" width="22.625" style="17" customWidth="1"/>
    <col min="31" max="40" width="8.625" style="17" customWidth="1"/>
    <col min="41" max="16384" width="9" style="15"/>
  </cols>
  <sheetData>
    <row r="1" spans="1:40">
      <c r="A1" s="14" t="s">
        <v>255</v>
      </c>
      <c r="B1" s="14" t="s">
        <v>2</v>
      </c>
      <c r="C1" s="14" t="s">
        <v>3</v>
      </c>
      <c r="D1" s="14" t="s">
        <v>0</v>
      </c>
      <c r="E1" s="14" t="s">
        <v>1</v>
      </c>
      <c r="F1" s="14" t="s">
        <v>256</v>
      </c>
      <c r="G1" s="14" t="s">
        <v>257</v>
      </c>
      <c r="H1" s="14" t="s">
        <v>258</v>
      </c>
      <c r="I1" s="2" t="s">
        <v>291</v>
      </c>
      <c r="J1" s="2" t="s">
        <v>292</v>
      </c>
      <c r="K1" s="2" t="s">
        <v>293</v>
      </c>
      <c r="L1" s="2" t="s">
        <v>294</v>
      </c>
      <c r="M1" s="2" t="s">
        <v>295</v>
      </c>
      <c r="N1" s="19" t="s">
        <v>262</v>
      </c>
      <c r="O1" s="2" t="s">
        <v>259</v>
      </c>
      <c r="P1" s="2" t="s">
        <v>352</v>
      </c>
      <c r="Q1" s="2" t="s">
        <v>398</v>
      </c>
      <c r="R1" s="2" t="s">
        <v>351</v>
      </c>
      <c r="S1" s="2" t="s">
        <v>261</v>
      </c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s="8" customFormat="1">
      <c r="A2" s="6">
        <v>1</v>
      </c>
      <c r="B2" s="13" t="s">
        <v>49</v>
      </c>
      <c r="C2" s="13" t="s">
        <v>165</v>
      </c>
      <c r="D2" s="13" t="s">
        <v>251</v>
      </c>
      <c r="E2" s="13" t="s">
        <v>252</v>
      </c>
      <c r="F2" s="6">
        <v>149</v>
      </c>
      <c r="G2" s="6">
        <v>4.3099999999999996</v>
      </c>
      <c r="H2" s="6">
        <v>4.32</v>
      </c>
      <c r="I2" s="6">
        <f t="shared" ref="I2:I46" si="0">G2/H2*55</f>
        <v>54.872685185185176</v>
      </c>
      <c r="J2" s="6">
        <v>3</v>
      </c>
      <c r="K2" s="6"/>
      <c r="L2" s="47"/>
      <c r="M2" s="6">
        <v>4</v>
      </c>
      <c r="N2" s="13">
        <v>1.4</v>
      </c>
      <c r="O2" s="6">
        <f t="shared" ref="O2:O46" si="1">SUM(I2:N2)</f>
        <v>63.272685185185175</v>
      </c>
      <c r="P2" s="22">
        <f t="shared" ref="P2:P46" si="2">R2/45</f>
        <v>2.2222222222222223E-2</v>
      </c>
      <c r="Q2" s="10" t="s">
        <v>287</v>
      </c>
      <c r="R2" s="6">
        <v>1</v>
      </c>
      <c r="S2" s="6">
        <v>1</v>
      </c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</row>
    <row r="3" spans="1:40" s="8" customFormat="1">
      <c r="A3" s="6">
        <v>2</v>
      </c>
      <c r="B3" s="13" t="s">
        <v>49</v>
      </c>
      <c r="C3" s="13" t="s">
        <v>165</v>
      </c>
      <c r="D3" s="13" t="s">
        <v>253</v>
      </c>
      <c r="E3" s="13" t="s">
        <v>254</v>
      </c>
      <c r="F3" s="6">
        <v>128.5</v>
      </c>
      <c r="G3" s="6">
        <v>4.32</v>
      </c>
      <c r="H3" s="6">
        <v>4.32</v>
      </c>
      <c r="I3" s="6">
        <f t="shared" si="0"/>
        <v>55</v>
      </c>
      <c r="J3" s="6">
        <v>1.5</v>
      </c>
      <c r="K3" s="6"/>
      <c r="L3" s="7"/>
      <c r="M3" s="6">
        <v>6</v>
      </c>
      <c r="N3" s="13"/>
      <c r="O3" s="6">
        <f t="shared" si="1"/>
        <v>62.5</v>
      </c>
      <c r="P3" s="22">
        <f t="shared" si="2"/>
        <v>4.4444444444444446E-2</v>
      </c>
      <c r="Q3" s="10" t="s">
        <v>288</v>
      </c>
      <c r="R3" s="6">
        <v>2</v>
      </c>
      <c r="S3" s="6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1:40" s="8" customFormat="1">
      <c r="A4" s="6">
        <v>3</v>
      </c>
      <c r="B4" s="13" t="s">
        <v>49</v>
      </c>
      <c r="C4" s="13" t="s">
        <v>165</v>
      </c>
      <c r="D4" s="13" t="s">
        <v>170</v>
      </c>
      <c r="E4" s="13" t="s">
        <v>171</v>
      </c>
      <c r="F4" s="6">
        <v>151.5</v>
      </c>
      <c r="G4" s="6">
        <v>4.1399999999999997</v>
      </c>
      <c r="H4" s="6">
        <v>4.32</v>
      </c>
      <c r="I4" s="6">
        <f t="shared" si="0"/>
        <v>52.708333333333321</v>
      </c>
      <c r="J4" s="6"/>
      <c r="K4" s="6">
        <v>1.8</v>
      </c>
      <c r="L4" s="6"/>
      <c r="M4" s="6"/>
      <c r="N4" s="13">
        <v>4.5</v>
      </c>
      <c r="O4" s="6">
        <f t="shared" si="1"/>
        <v>59.008333333333319</v>
      </c>
      <c r="P4" s="22">
        <f t="shared" si="2"/>
        <v>6.6666666666666666E-2</v>
      </c>
      <c r="Q4" s="10" t="s">
        <v>287</v>
      </c>
      <c r="R4" s="6">
        <v>3</v>
      </c>
      <c r="S4" s="6">
        <v>3</v>
      </c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8" customFormat="1">
      <c r="A5" s="6">
        <v>4</v>
      </c>
      <c r="B5" s="13" t="s">
        <v>49</v>
      </c>
      <c r="C5" s="13" t="s">
        <v>165</v>
      </c>
      <c r="D5" s="13" t="s">
        <v>243</v>
      </c>
      <c r="E5" s="13" t="s">
        <v>244</v>
      </c>
      <c r="F5" s="6">
        <v>155</v>
      </c>
      <c r="G5" s="6">
        <v>4.13</v>
      </c>
      <c r="H5" s="6">
        <v>4.32</v>
      </c>
      <c r="I5" s="6">
        <f t="shared" si="0"/>
        <v>52.581018518518512</v>
      </c>
      <c r="J5" s="6"/>
      <c r="K5" s="6"/>
      <c r="L5" s="6"/>
      <c r="M5" s="6"/>
      <c r="N5" s="13">
        <v>5</v>
      </c>
      <c r="O5" s="6">
        <f t="shared" si="1"/>
        <v>57.581018518518512</v>
      </c>
      <c r="P5" s="22">
        <f t="shared" si="2"/>
        <v>8.8888888888888892E-2</v>
      </c>
      <c r="Q5" s="32" t="s">
        <v>325</v>
      </c>
      <c r="R5" s="6">
        <v>4</v>
      </c>
      <c r="S5" s="6">
        <v>4</v>
      </c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</row>
    <row r="6" spans="1:40" s="8" customFormat="1">
      <c r="A6" s="6">
        <v>5</v>
      </c>
      <c r="B6" s="13" t="s">
        <v>49</v>
      </c>
      <c r="C6" s="13" t="s">
        <v>165</v>
      </c>
      <c r="D6" s="13" t="s">
        <v>211</v>
      </c>
      <c r="E6" s="13" t="s">
        <v>212</v>
      </c>
      <c r="F6" s="6">
        <v>150</v>
      </c>
      <c r="G6" s="6">
        <v>4.04</v>
      </c>
      <c r="H6" s="6">
        <v>4.32</v>
      </c>
      <c r="I6" s="6">
        <f t="shared" si="0"/>
        <v>51.435185185185183</v>
      </c>
      <c r="J6" s="6"/>
      <c r="K6" s="6"/>
      <c r="L6" s="6"/>
      <c r="M6" s="6">
        <v>2</v>
      </c>
      <c r="N6" s="13"/>
      <c r="O6" s="6">
        <f t="shared" si="1"/>
        <v>53.435185185185183</v>
      </c>
      <c r="P6" s="22">
        <f t="shared" si="2"/>
        <v>0.1111111111111111</v>
      </c>
      <c r="Q6" s="10" t="s">
        <v>396</v>
      </c>
      <c r="R6" s="6">
        <v>5</v>
      </c>
      <c r="S6" s="6">
        <v>5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s="27" customFormat="1">
      <c r="A7" s="23">
        <v>7</v>
      </c>
      <c r="B7" s="24" t="s">
        <v>49</v>
      </c>
      <c r="C7" s="24" t="s">
        <v>165</v>
      </c>
      <c r="D7" s="24" t="s">
        <v>241</v>
      </c>
      <c r="E7" s="24" t="s">
        <v>242</v>
      </c>
      <c r="F7" s="23">
        <v>158</v>
      </c>
      <c r="G7" s="23">
        <v>4.05</v>
      </c>
      <c r="H7" s="23">
        <v>4.32</v>
      </c>
      <c r="I7" s="23">
        <f t="shared" si="0"/>
        <v>51.562499999999993</v>
      </c>
      <c r="J7" s="23"/>
      <c r="K7" s="23"/>
      <c r="L7" s="23"/>
      <c r="M7" s="23"/>
      <c r="N7" s="24"/>
      <c r="O7" s="23">
        <f t="shared" si="1"/>
        <v>51.562499999999993</v>
      </c>
      <c r="P7" s="25">
        <f t="shared" si="2"/>
        <v>0.13333333333333333</v>
      </c>
      <c r="Q7" s="51"/>
      <c r="R7" s="23">
        <v>6</v>
      </c>
      <c r="S7" s="23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 s="27" customFormat="1">
      <c r="A8" s="23">
        <v>6</v>
      </c>
      <c r="B8" s="24" t="s">
        <v>49</v>
      </c>
      <c r="C8" s="24" t="s">
        <v>165</v>
      </c>
      <c r="D8" s="24" t="s">
        <v>180</v>
      </c>
      <c r="E8" s="24" t="s">
        <v>181</v>
      </c>
      <c r="F8" s="23">
        <v>150</v>
      </c>
      <c r="G8" s="23">
        <v>4</v>
      </c>
      <c r="H8" s="23">
        <v>4.32</v>
      </c>
      <c r="I8" s="23">
        <f t="shared" si="0"/>
        <v>50.925925925925917</v>
      </c>
      <c r="J8" s="23"/>
      <c r="K8" s="23"/>
      <c r="L8" s="23"/>
      <c r="M8" s="23"/>
      <c r="N8" s="24"/>
      <c r="O8" s="23">
        <f t="shared" si="1"/>
        <v>50.925925925925917</v>
      </c>
      <c r="P8" s="25">
        <f t="shared" si="2"/>
        <v>0.15555555555555556</v>
      </c>
      <c r="Q8" s="51"/>
      <c r="R8" s="23">
        <v>7</v>
      </c>
      <c r="S8" s="23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1:40" s="27" customFormat="1">
      <c r="A9" s="23">
        <v>8</v>
      </c>
      <c r="B9" s="24" t="s">
        <v>49</v>
      </c>
      <c r="C9" s="24" t="s">
        <v>165</v>
      </c>
      <c r="D9" s="24" t="s">
        <v>217</v>
      </c>
      <c r="E9" s="24" t="s">
        <v>218</v>
      </c>
      <c r="F9" s="23">
        <v>146</v>
      </c>
      <c r="G9" s="23">
        <v>4</v>
      </c>
      <c r="H9" s="23">
        <v>4.32</v>
      </c>
      <c r="I9" s="23">
        <f t="shared" si="0"/>
        <v>50.925925925925917</v>
      </c>
      <c r="J9" s="23"/>
      <c r="K9" s="23"/>
      <c r="L9" s="23"/>
      <c r="M9" s="23"/>
      <c r="N9" s="24"/>
      <c r="O9" s="23">
        <f t="shared" si="1"/>
        <v>50.925925925925917</v>
      </c>
      <c r="P9" s="25">
        <f t="shared" si="2"/>
        <v>0.17777777777777778</v>
      </c>
      <c r="Q9" s="51"/>
      <c r="R9" s="23">
        <v>8</v>
      </c>
      <c r="S9" s="23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0" s="27" customFormat="1">
      <c r="A10" s="23">
        <v>9</v>
      </c>
      <c r="B10" s="24" t="s">
        <v>49</v>
      </c>
      <c r="C10" s="24" t="s">
        <v>165</v>
      </c>
      <c r="D10" s="24" t="s">
        <v>199</v>
      </c>
      <c r="E10" s="24" t="s">
        <v>200</v>
      </c>
      <c r="F10" s="23">
        <v>150</v>
      </c>
      <c r="G10" s="23">
        <v>3.94</v>
      </c>
      <c r="H10" s="23">
        <v>4.32</v>
      </c>
      <c r="I10" s="23">
        <f t="shared" si="0"/>
        <v>50.162037037037031</v>
      </c>
      <c r="J10" s="23"/>
      <c r="K10" s="23"/>
      <c r="L10" s="23"/>
      <c r="M10" s="23"/>
      <c r="N10" s="24"/>
      <c r="O10" s="23">
        <f t="shared" si="1"/>
        <v>50.162037037037031</v>
      </c>
      <c r="P10" s="25">
        <f t="shared" si="2"/>
        <v>0.2</v>
      </c>
      <c r="Q10" s="51"/>
      <c r="R10" s="23">
        <v>9</v>
      </c>
      <c r="S10" s="23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0" s="27" customFormat="1">
      <c r="A11" s="23">
        <v>10</v>
      </c>
      <c r="B11" s="24" t="s">
        <v>49</v>
      </c>
      <c r="C11" s="24" t="s">
        <v>165</v>
      </c>
      <c r="D11" s="24" t="s">
        <v>186</v>
      </c>
      <c r="E11" s="24" t="s">
        <v>187</v>
      </c>
      <c r="F11" s="23">
        <v>150</v>
      </c>
      <c r="G11" s="23">
        <v>3.88</v>
      </c>
      <c r="H11" s="23">
        <v>4.32</v>
      </c>
      <c r="I11" s="23">
        <f t="shared" si="0"/>
        <v>49.398148148148138</v>
      </c>
      <c r="J11" s="23"/>
      <c r="K11" s="23"/>
      <c r="L11" s="23"/>
      <c r="M11" s="23"/>
      <c r="N11" s="24"/>
      <c r="O11" s="23">
        <f t="shared" si="1"/>
        <v>49.398148148148138</v>
      </c>
      <c r="P11" s="25">
        <f t="shared" si="2"/>
        <v>0.22222222222222221</v>
      </c>
      <c r="Q11" s="51"/>
      <c r="R11" s="23">
        <v>10</v>
      </c>
      <c r="S11" s="23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40" s="27" customFormat="1">
      <c r="A12" s="23">
        <v>11</v>
      </c>
      <c r="B12" s="24" t="s">
        <v>49</v>
      </c>
      <c r="C12" s="24" t="s">
        <v>190</v>
      </c>
      <c r="D12" s="24" t="s">
        <v>219</v>
      </c>
      <c r="E12" s="24" t="s">
        <v>220</v>
      </c>
      <c r="F12" s="23">
        <v>154.5</v>
      </c>
      <c r="G12" s="23">
        <v>3.87</v>
      </c>
      <c r="H12" s="23">
        <v>4.32</v>
      </c>
      <c r="I12" s="23">
        <f t="shared" si="0"/>
        <v>49.270833333333329</v>
      </c>
      <c r="J12" s="23"/>
      <c r="K12" s="23"/>
      <c r="L12" s="23"/>
      <c r="M12" s="23"/>
      <c r="N12" s="24"/>
      <c r="O12" s="23">
        <f t="shared" si="1"/>
        <v>49.270833333333329</v>
      </c>
      <c r="P12" s="25">
        <f t="shared" si="2"/>
        <v>0.24444444444444444</v>
      </c>
      <c r="Q12" s="51"/>
      <c r="R12" s="23">
        <v>11</v>
      </c>
      <c r="S12" s="23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s="27" customFormat="1">
      <c r="A13" s="23">
        <v>13</v>
      </c>
      <c r="B13" s="24" t="s">
        <v>49</v>
      </c>
      <c r="C13" s="24" t="s">
        <v>190</v>
      </c>
      <c r="D13" s="24" t="s">
        <v>235</v>
      </c>
      <c r="E13" s="24" t="s">
        <v>236</v>
      </c>
      <c r="F13" s="23">
        <v>155.5</v>
      </c>
      <c r="G13" s="23">
        <v>3.83</v>
      </c>
      <c r="H13" s="23">
        <v>4.32</v>
      </c>
      <c r="I13" s="23">
        <f t="shared" si="0"/>
        <v>48.761574074074076</v>
      </c>
      <c r="J13" s="23"/>
      <c r="K13" s="23"/>
      <c r="L13" s="23"/>
      <c r="M13" s="23"/>
      <c r="N13" s="24"/>
      <c r="O13" s="23">
        <f t="shared" si="1"/>
        <v>48.761574074074076</v>
      </c>
      <c r="P13" s="25">
        <f t="shared" si="2"/>
        <v>0.26666666666666666</v>
      </c>
      <c r="Q13" s="51"/>
      <c r="R13" s="23">
        <v>12</v>
      </c>
      <c r="S13" s="23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</row>
    <row r="14" spans="1:40" s="27" customFormat="1">
      <c r="A14" s="23">
        <v>14</v>
      </c>
      <c r="B14" s="24" t="s">
        <v>49</v>
      </c>
      <c r="C14" s="24" t="s">
        <v>165</v>
      </c>
      <c r="D14" s="24" t="s">
        <v>197</v>
      </c>
      <c r="E14" s="24" t="s">
        <v>198</v>
      </c>
      <c r="F14" s="23">
        <v>149</v>
      </c>
      <c r="G14" s="23">
        <v>3.82</v>
      </c>
      <c r="H14" s="23">
        <v>4.32</v>
      </c>
      <c r="I14" s="23">
        <f t="shared" si="0"/>
        <v>48.634259259259252</v>
      </c>
      <c r="J14" s="23"/>
      <c r="K14" s="23"/>
      <c r="L14" s="23"/>
      <c r="M14" s="23"/>
      <c r="N14" s="24"/>
      <c r="O14" s="23">
        <f t="shared" si="1"/>
        <v>48.634259259259252</v>
      </c>
      <c r="P14" s="25">
        <f t="shared" si="2"/>
        <v>0.28888888888888886</v>
      </c>
      <c r="Q14" s="51"/>
      <c r="R14" s="23">
        <v>13</v>
      </c>
      <c r="S14" s="23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</row>
    <row r="15" spans="1:40" s="27" customFormat="1">
      <c r="A15" s="23">
        <v>15</v>
      </c>
      <c r="B15" s="24" t="s">
        <v>49</v>
      </c>
      <c r="C15" s="24" t="s">
        <v>165</v>
      </c>
      <c r="D15" s="24" t="s">
        <v>182</v>
      </c>
      <c r="E15" s="24" t="s">
        <v>183</v>
      </c>
      <c r="F15" s="23">
        <v>151.5</v>
      </c>
      <c r="G15" s="23">
        <v>3.81</v>
      </c>
      <c r="H15" s="23">
        <v>4.32</v>
      </c>
      <c r="I15" s="23">
        <f t="shared" si="0"/>
        <v>48.506944444444443</v>
      </c>
      <c r="J15" s="23"/>
      <c r="K15" s="23"/>
      <c r="L15" s="23"/>
      <c r="M15" s="23"/>
      <c r="N15" s="24"/>
      <c r="O15" s="23">
        <f t="shared" si="1"/>
        <v>48.506944444444443</v>
      </c>
      <c r="P15" s="25">
        <f t="shared" si="2"/>
        <v>0.31111111111111112</v>
      </c>
      <c r="Q15" s="51"/>
      <c r="R15" s="23">
        <v>14</v>
      </c>
      <c r="S15" s="23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</row>
    <row r="16" spans="1:40" s="27" customFormat="1">
      <c r="A16" s="23">
        <v>16</v>
      </c>
      <c r="B16" s="24" t="s">
        <v>49</v>
      </c>
      <c r="C16" s="24" t="s">
        <v>165</v>
      </c>
      <c r="D16" s="24" t="s">
        <v>184</v>
      </c>
      <c r="E16" s="24" t="s">
        <v>185</v>
      </c>
      <c r="F16" s="23">
        <v>144.5</v>
      </c>
      <c r="G16" s="23">
        <v>3.77</v>
      </c>
      <c r="H16" s="23">
        <v>4.32</v>
      </c>
      <c r="I16" s="23">
        <f t="shared" si="0"/>
        <v>47.997685185185183</v>
      </c>
      <c r="J16" s="23"/>
      <c r="K16" s="23"/>
      <c r="L16" s="23"/>
      <c r="M16" s="23"/>
      <c r="N16" s="24"/>
      <c r="O16" s="23">
        <f t="shared" si="1"/>
        <v>47.997685185185183</v>
      </c>
      <c r="P16" s="25">
        <f t="shared" si="2"/>
        <v>0.33333333333333331</v>
      </c>
      <c r="Q16" s="51"/>
      <c r="R16" s="23">
        <v>15</v>
      </c>
      <c r="S16" s="23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</row>
    <row r="17" spans="1:40" s="27" customFormat="1">
      <c r="A17" s="23">
        <v>17</v>
      </c>
      <c r="B17" s="24" t="s">
        <v>49</v>
      </c>
      <c r="C17" s="24" t="s">
        <v>190</v>
      </c>
      <c r="D17" s="24" t="s">
        <v>191</v>
      </c>
      <c r="E17" s="24" t="s">
        <v>192</v>
      </c>
      <c r="F17" s="23">
        <v>154.5</v>
      </c>
      <c r="G17" s="23">
        <v>3.75</v>
      </c>
      <c r="H17" s="23">
        <v>4.32</v>
      </c>
      <c r="I17" s="23">
        <f t="shared" si="0"/>
        <v>47.74305555555555</v>
      </c>
      <c r="J17" s="23"/>
      <c r="K17" s="23"/>
      <c r="L17" s="23"/>
      <c r="M17" s="23"/>
      <c r="N17" s="24"/>
      <c r="O17" s="23">
        <f t="shared" si="1"/>
        <v>47.74305555555555</v>
      </c>
      <c r="P17" s="25">
        <f t="shared" si="2"/>
        <v>0.35555555555555557</v>
      </c>
      <c r="Q17" s="51"/>
      <c r="R17" s="23">
        <v>16</v>
      </c>
      <c r="S17" s="23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s="27" customFormat="1">
      <c r="A18" s="23">
        <v>12</v>
      </c>
      <c r="B18" s="24" t="s">
        <v>49</v>
      </c>
      <c r="C18" s="24" t="s">
        <v>165</v>
      </c>
      <c r="D18" s="24" t="s">
        <v>195</v>
      </c>
      <c r="E18" s="24" t="s">
        <v>196</v>
      </c>
      <c r="F18" s="23">
        <v>147.5</v>
      </c>
      <c r="G18" s="23">
        <v>3.73</v>
      </c>
      <c r="H18" s="23">
        <v>4.32</v>
      </c>
      <c r="I18" s="23">
        <f t="shared" si="0"/>
        <v>47.488425925925917</v>
      </c>
      <c r="J18" s="23"/>
      <c r="K18" s="23"/>
      <c r="L18" s="23"/>
      <c r="M18" s="23"/>
      <c r="N18" s="24"/>
      <c r="O18" s="23">
        <f t="shared" si="1"/>
        <v>47.488425925925917</v>
      </c>
      <c r="P18" s="25">
        <f t="shared" si="2"/>
        <v>0.37777777777777777</v>
      </c>
      <c r="Q18" s="51"/>
      <c r="R18" s="23">
        <v>17</v>
      </c>
      <c r="S18" s="23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</row>
    <row r="19" spans="1:40">
      <c r="A19" s="6">
        <v>19</v>
      </c>
      <c r="B19" s="13" t="s">
        <v>49</v>
      </c>
      <c r="C19" s="13" t="s">
        <v>165</v>
      </c>
      <c r="D19" s="13" t="s">
        <v>172</v>
      </c>
      <c r="E19" s="13" t="s">
        <v>173</v>
      </c>
      <c r="F19" s="6">
        <v>152.5</v>
      </c>
      <c r="G19" s="6">
        <v>3.63</v>
      </c>
      <c r="H19" s="6">
        <v>4.32</v>
      </c>
      <c r="I19" s="6">
        <f t="shared" si="0"/>
        <v>46.215277777777771</v>
      </c>
      <c r="J19" s="6">
        <v>1</v>
      </c>
      <c r="K19" s="6"/>
      <c r="L19" s="6"/>
      <c r="M19" s="6"/>
      <c r="N19" s="13"/>
      <c r="O19" s="6">
        <f t="shared" si="1"/>
        <v>47.215277777777771</v>
      </c>
      <c r="P19" s="22">
        <f t="shared" si="2"/>
        <v>0.4</v>
      </c>
      <c r="Q19" s="10" t="s">
        <v>397</v>
      </c>
      <c r="R19" s="6">
        <v>18</v>
      </c>
      <c r="S19" s="6">
        <v>6</v>
      </c>
    </row>
    <row r="20" spans="1:40" s="27" customFormat="1">
      <c r="A20" s="23">
        <v>20</v>
      </c>
      <c r="B20" s="24" t="s">
        <v>49</v>
      </c>
      <c r="C20" s="24" t="s">
        <v>190</v>
      </c>
      <c r="D20" s="24" t="s">
        <v>188</v>
      </c>
      <c r="E20" s="24" t="s">
        <v>189</v>
      </c>
      <c r="F20" s="23">
        <v>152.5</v>
      </c>
      <c r="G20" s="23">
        <v>3.69</v>
      </c>
      <c r="H20" s="23">
        <v>4.32</v>
      </c>
      <c r="I20" s="23">
        <f t="shared" si="0"/>
        <v>46.979166666666664</v>
      </c>
      <c r="J20" s="23"/>
      <c r="K20" s="23"/>
      <c r="L20" s="23"/>
      <c r="M20" s="23"/>
      <c r="N20" s="24"/>
      <c r="O20" s="23">
        <f t="shared" si="1"/>
        <v>46.979166666666664</v>
      </c>
      <c r="P20" s="25">
        <f t="shared" si="2"/>
        <v>0.42222222222222222</v>
      </c>
      <c r="Q20" s="51"/>
      <c r="R20" s="23">
        <v>19</v>
      </c>
      <c r="S20" s="23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</row>
    <row r="21" spans="1:40" s="27" customFormat="1">
      <c r="A21" s="23">
        <v>18</v>
      </c>
      <c r="B21" s="24" t="s">
        <v>49</v>
      </c>
      <c r="C21" s="24" t="s">
        <v>190</v>
      </c>
      <c r="D21" s="24" t="s">
        <v>229</v>
      </c>
      <c r="E21" s="24" t="s">
        <v>230</v>
      </c>
      <c r="F21" s="23">
        <v>152.5</v>
      </c>
      <c r="G21" s="23">
        <v>3.69</v>
      </c>
      <c r="H21" s="23">
        <v>4.32</v>
      </c>
      <c r="I21" s="23">
        <f t="shared" si="0"/>
        <v>46.979166666666664</v>
      </c>
      <c r="J21" s="23"/>
      <c r="K21" s="23"/>
      <c r="L21" s="23"/>
      <c r="M21" s="23"/>
      <c r="N21" s="24"/>
      <c r="O21" s="23">
        <f t="shared" si="1"/>
        <v>46.979166666666664</v>
      </c>
      <c r="P21" s="25">
        <f t="shared" si="2"/>
        <v>0.44444444444444442</v>
      </c>
      <c r="Q21" s="51"/>
      <c r="R21" s="23">
        <v>20</v>
      </c>
      <c r="S21" s="23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</row>
    <row r="22" spans="1:40" s="27" customFormat="1">
      <c r="A22" s="23">
        <v>21</v>
      </c>
      <c r="B22" s="24" t="s">
        <v>49</v>
      </c>
      <c r="C22" s="24" t="s">
        <v>165</v>
      </c>
      <c r="D22" s="24" t="s">
        <v>168</v>
      </c>
      <c r="E22" s="24" t="s">
        <v>169</v>
      </c>
      <c r="F22" s="23">
        <v>149</v>
      </c>
      <c r="G22" s="23">
        <v>3.69</v>
      </c>
      <c r="H22" s="23">
        <v>4.32</v>
      </c>
      <c r="I22" s="23">
        <f t="shared" si="0"/>
        <v>46.979166666666664</v>
      </c>
      <c r="J22" s="23"/>
      <c r="K22" s="23"/>
      <c r="L22" s="23"/>
      <c r="M22" s="23"/>
      <c r="N22" s="24"/>
      <c r="O22" s="23">
        <f t="shared" si="1"/>
        <v>46.979166666666664</v>
      </c>
      <c r="P22" s="25">
        <f t="shared" si="2"/>
        <v>0.46666666666666667</v>
      </c>
      <c r="Q22" s="51"/>
      <c r="R22" s="23">
        <v>21</v>
      </c>
      <c r="S22" s="23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</row>
    <row r="23" spans="1:40" s="27" customFormat="1">
      <c r="A23" s="23">
        <v>22</v>
      </c>
      <c r="B23" s="24" t="s">
        <v>49</v>
      </c>
      <c r="C23" s="24" t="s">
        <v>165</v>
      </c>
      <c r="D23" s="24" t="s">
        <v>205</v>
      </c>
      <c r="E23" s="24" t="s">
        <v>206</v>
      </c>
      <c r="F23" s="23">
        <v>155.5</v>
      </c>
      <c r="G23" s="23">
        <v>3.65</v>
      </c>
      <c r="H23" s="23">
        <v>4.32</v>
      </c>
      <c r="I23" s="23">
        <f t="shared" si="0"/>
        <v>46.469907407407405</v>
      </c>
      <c r="J23" s="23"/>
      <c r="K23" s="23"/>
      <c r="L23" s="23"/>
      <c r="M23" s="23"/>
      <c r="N23" s="24"/>
      <c r="O23" s="23">
        <f t="shared" si="1"/>
        <v>46.469907407407405</v>
      </c>
      <c r="P23" s="25">
        <f t="shared" si="2"/>
        <v>0.48888888888888887</v>
      </c>
      <c r="Q23" s="51"/>
      <c r="R23" s="23">
        <v>22</v>
      </c>
      <c r="S23" s="23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</row>
    <row r="24" spans="1:40">
      <c r="A24" s="6">
        <v>23</v>
      </c>
      <c r="B24" s="13" t="s">
        <v>49</v>
      </c>
      <c r="C24" s="13" t="s">
        <v>165</v>
      </c>
      <c r="D24" s="13" t="s">
        <v>239</v>
      </c>
      <c r="E24" s="13" t="s">
        <v>240</v>
      </c>
      <c r="F24" s="6">
        <v>149.5</v>
      </c>
      <c r="G24" s="6">
        <v>3.57</v>
      </c>
      <c r="H24" s="6">
        <v>4.32</v>
      </c>
      <c r="I24" s="6">
        <f t="shared" si="0"/>
        <v>45.451388888888886</v>
      </c>
      <c r="J24" s="6"/>
      <c r="K24" s="6">
        <v>0.8</v>
      </c>
      <c r="L24" s="6"/>
      <c r="M24" s="6"/>
      <c r="N24" s="13"/>
      <c r="O24" s="6">
        <f t="shared" si="1"/>
        <v>46.251388888888883</v>
      </c>
      <c r="P24" s="22">
        <f t="shared" si="2"/>
        <v>0.51111111111111107</v>
      </c>
      <c r="Q24" s="10" t="s">
        <v>289</v>
      </c>
      <c r="R24" s="6">
        <v>23</v>
      </c>
      <c r="S24" s="6">
        <v>7</v>
      </c>
    </row>
    <row r="25" spans="1:40" s="27" customFormat="1">
      <c r="A25" s="23">
        <v>24</v>
      </c>
      <c r="B25" s="24" t="s">
        <v>49</v>
      </c>
      <c r="C25" s="24" t="s">
        <v>190</v>
      </c>
      <c r="D25" s="24" t="s">
        <v>227</v>
      </c>
      <c r="E25" s="24" t="s">
        <v>228</v>
      </c>
      <c r="F25" s="23">
        <v>152.5</v>
      </c>
      <c r="G25" s="23">
        <v>3.63</v>
      </c>
      <c r="H25" s="23">
        <v>4.32</v>
      </c>
      <c r="I25" s="23">
        <f t="shared" si="0"/>
        <v>46.215277777777771</v>
      </c>
      <c r="J25" s="23"/>
      <c r="K25" s="23"/>
      <c r="L25" s="23"/>
      <c r="M25" s="23"/>
      <c r="N25" s="24"/>
      <c r="O25" s="23">
        <f t="shared" si="1"/>
        <v>46.215277777777771</v>
      </c>
      <c r="P25" s="25">
        <f t="shared" si="2"/>
        <v>0.53333333333333333</v>
      </c>
      <c r="Q25" s="51"/>
      <c r="R25" s="23">
        <v>24</v>
      </c>
      <c r="S25" s="23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</row>
    <row r="26" spans="1:40" s="27" customFormat="1">
      <c r="A26" s="23">
        <v>25</v>
      </c>
      <c r="B26" s="24" t="s">
        <v>49</v>
      </c>
      <c r="C26" s="24" t="s">
        <v>165</v>
      </c>
      <c r="D26" s="24" t="s">
        <v>163</v>
      </c>
      <c r="E26" s="24" t="s">
        <v>164</v>
      </c>
      <c r="F26" s="23">
        <v>159.5</v>
      </c>
      <c r="G26" s="23">
        <v>3.58</v>
      </c>
      <c r="H26" s="23">
        <v>4.32</v>
      </c>
      <c r="I26" s="23">
        <f t="shared" si="0"/>
        <v>45.578703703703702</v>
      </c>
      <c r="J26" s="23"/>
      <c r="K26" s="23"/>
      <c r="L26" s="23"/>
      <c r="M26" s="23"/>
      <c r="N26" s="24"/>
      <c r="O26" s="23">
        <f t="shared" si="1"/>
        <v>45.578703703703702</v>
      </c>
      <c r="P26" s="25">
        <f t="shared" si="2"/>
        <v>0.55555555555555558</v>
      </c>
      <c r="Q26" s="51"/>
      <c r="R26" s="23">
        <v>25</v>
      </c>
      <c r="S26" s="23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</row>
    <row r="27" spans="1:40" s="27" customFormat="1">
      <c r="A27" s="23">
        <v>26</v>
      </c>
      <c r="B27" s="24" t="s">
        <v>49</v>
      </c>
      <c r="C27" s="24" t="s">
        <v>165</v>
      </c>
      <c r="D27" s="24" t="s">
        <v>209</v>
      </c>
      <c r="E27" s="24" t="s">
        <v>210</v>
      </c>
      <c r="F27" s="23">
        <v>149.5</v>
      </c>
      <c r="G27" s="23">
        <v>3.57</v>
      </c>
      <c r="H27" s="23">
        <v>4.32</v>
      </c>
      <c r="I27" s="23">
        <f t="shared" si="0"/>
        <v>45.451388888888886</v>
      </c>
      <c r="J27" s="23"/>
      <c r="K27" s="23"/>
      <c r="L27" s="23"/>
      <c r="M27" s="23"/>
      <c r="N27" s="24"/>
      <c r="O27" s="23">
        <f t="shared" si="1"/>
        <v>45.451388888888886</v>
      </c>
      <c r="P27" s="25">
        <f t="shared" si="2"/>
        <v>0.57777777777777772</v>
      </c>
      <c r="Q27" s="51"/>
      <c r="R27" s="23">
        <v>26</v>
      </c>
      <c r="S27" s="23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</row>
    <row r="28" spans="1:40" s="27" customFormat="1">
      <c r="A28" s="23">
        <v>27</v>
      </c>
      <c r="B28" s="24" t="s">
        <v>49</v>
      </c>
      <c r="C28" s="24" t="s">
        <v>190</v>
      </c>
      <c r="D28" s="24" t="s">
        <v>221</v>
      </c>
      <c r="E28" s="24" t="s">
        <v>222</v>
      </c>
      <c r="F28" s="23">
        <v>155.5</v>
      </c>
      <c r="G28" s="23">
        <v>3.52</v>
      </c>
      <c r="H28" s="23">
        <v>4.32</v>
      </c>
      <c r="I28" s="23">
        <f t="shared" si="0"/>
        <v>44.81481481481481</v>
      </c>
      <c r="J28" s="23"/>
      <c r="K28" s="23"/>
      <c r="L28" s="23"/>
      <c r="M28" s="23"/>
      <c r="N28" s="24"/>
      <c r="O28" s="23">
        <f t="shared" si="1"/>
        <v>44.81481481481481</v>
      </c>
      <c r="P28" s="25">
        <f t="shared" si="2"/>
        <v>0.6</v>
      </c>
      <c r="Q28" s="51"/>
      <c r="R28" s="23">
        <v>27</v>
      </c>
      <c r="S28" s="23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</row>
    <row r="29" spans="1:40" s="27" customFormat="1">
      <c r="A29" s="23">
        <v>28</v>
      </c>
      <c r="B29" s="24" t="s">
        <v>49</v>
      </c>
      <c r="C29" s="24" t="s">
        <v>190</v>
      </c>
      <c r="D29" s="24" t="s">
        <v>231</v>
      </c>
      <c r="E29" s="24" t="s">
        <v>232</v>
      </c>
      <c r="F29" s="23">
        <v>154.5</v>
      </c>
      <c r="G29" s="23">
        <v>3.51</v>
      </c>
      <c r="H29" s="23">
        <v>4.32</v>
      </c>
      <c r="I29" s="23">
        <f t="shared" si="0"/>
        <v>44.687499999999993</v>
      </c>
      <c r="J29" s="23"/>
      <c r="K29" s="23"/>
      <c r="L29" s="23"/>
      <c r="M29" s="23"/>
      <c r="N29" s="24"/>
      <c r="O29" s="23">
        <f t="shared" si="1"/>
        <v>44.687499999999993</v>
      </c>
      <c r="P29" s="25">
        <f t="shared" si="2"/>
        <v>0.62222222222222223</v>
      </c>
      <c r="Q29" s="51"/>
      <c r="R29" s="23">
        <v>28</v>
      </c>
      <c r="S29" s="23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</row>
    <row r="30" spans="1:40" s="27" customFormat="1">
      <c r="A30" s="23">
        <v>30</v>
      </c>
      <c r="B30" s="24" t="s">
        <v>49</v>
      </c>
      <c r="C30" s="24" t="s">
        <v>190</v>
      </c>
      <c r="D30" s="24" t="s">
        <v>237</v>
      </c>
      <c r="E30" s="24" t="s">
        <v>238</v>
      </c>
      <c r="F30" s="23">
        <v>150</v>
      </c>
      <c r="G30" s="23">
        <v>3.49</v>
      </c>
      <c r="H30" s="23">
        <v>4.32</v>
      </c>
      <c r="I30" s="23">
        <f t="shared" si="0"/>
        <v>44.432870370370367</v>
      </c>
      <c r="J30" s="23"/>
      <c r="K30" s="23"/>
      <c r="L30" s="23"/>
      <c r="M30" s="23"/>
      <c r="N30" s="24"/>
      <c r="O30" s="23">
        <f t="shared" si="1"/>
        <v>44.432870370370367</v>
      </c>
      <c r="P30" s="25">
        <f t="shared" si="2"/>
        <v>0.64444444444444449</v>
      </c>
      <c r="Q30" s="51"/>
      <c r="R30" s="23">
        <v>29</v>
      </c>
      <c r="S30" s="23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</row>
    <row r="31" spans="1:40" s="27" customFormat="1">
      <c r="A31" s="23">
        <v>29</v>
      </c>
      <c r="B31" s="24" t="s">
        <v>49</v>
      </c>
      <c r="C31" s="24" t="s">
        <v>165</v>
      </c>
      <c r="D31" s="24" t="s">
        <v>203</v>
      </c>
      <c r="E31" s="24" t="s">
        <v>204</v>
      </c>
      <c r="F31" s="23">
        <v>144</v>
      </c>
      <c r="G31" s="23">
        <v>3.49</v>
      </c>
      <c r="H31" s="23">
        <v>4.32</v>
      </c>
      <c r="I31" s="23">
        <f t="shared" si="0"/>
        <v>44.432870370370367</v>
      </c>
      <c r="J31" s="23"/>
      <c r="K31" s="23"/>
      <c r="L31" s="23"/>
      <c r="M31" s="23"/>
      <c r="N31" s="24"/>
      <c r="O31" s="23">
        <f t="shared" si="1"/>
        <v>44.432870370370367</v>
      </c>
      <c r="P31" s="25">
        <f t="shared" si="2"/>
        <v>0.66666666666666663</v>
      </c>
      <c r="Q31" s="51"/>
      <c r="R31" s="23">
        <v>30</v>
      </c>
      <c r="S31" s="23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</row>
    <row r="32" spans="1:40" s="27" customFormat="1">
      <c r="A32" s="23">
        <v>31</v>
      </c>
      <c r="B32" s="24" t="s">
        <v>49</v>
      </c>
      <c r="C32" s="24" t="s">
        <v>165</v>
      </c>
      <c r="D32" s="24" t="s">
        <v>207</v>
      </c>
      <c r="E32" s="24" t="s">
        <v>208</v>
      </c>
      <c r="F32" s="23">
        <v>147</v>
      </c>
      <c r="G32" s="23">
        <v>3.43</v>
      </c>
      <c r="H32" s="23">
        <v>4.32</v>
      </c>
      <c r="I32" s="23">
        <f t="shared" si="0"/>
        <v>43.668981481481481</v>
      </c>
      <c r="J32" s="23"/>
      <c r="K32" s="23"/>
      <c r="L32" s="23"/>
      <c r="M32" s="23"/>
      <c r="N32" s="24"/>
      <c r="O32" s="23">
        <f t="shared" si="1"/>
        <v>43.668981481481481</v>
      </c>
      <c r="P32" s="25">
        <f t="shared" si="2"/>
        <v>0.68888888888888888</v>
      </c>
      <c r="Q32" s="51"/>
      <c r="R32" s="23">
        <v>31</v>
      </c>
      <c r="S32" s="23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</row>
    <row r="33" spans="1:40" s="27" customFormat="1">
      <c r="A33" s="23">
        <v>32</v>
      </c>
      <c r="B33" s="24" t="s">
        <v>49</v>
      </c>
      <c r="C33" s="24" t="s">
        <v>165</v>
      </c>
      <c r="D33" s="24" t="s">
        <v>249</v>
      </c>
      <c r="E33" s="24" t="s">
        <v>250</v>
      </c>
      <c r="F33" s="23">
        <v>143</v>
      </c>
      <c r="G33" s="23">
        <v>3.42</v>
      </c>
      <c r="H33" s="23">
        <v>4.32</v>
      </c>
      <c r="I33" s="23">
        <f t="shared" si="0"/>
        <v>43.541666666666664</v>
      </c>
      <c r="J33" s="23"/>
      <c r="K33" s="23"/>
      <c r="L33" s="23"/>
      <c r="M33" s="23"/>
      <c r="N33" s="24"/>
      <c r="O33" s="23">
        <f t="shared" si="1"/>
        <v>43.541666666666664</v>
      </c>
      <c r="P33" s="25">
        <f t="shared" si="2"/>
        <v>0.71111111111111114</v>
      </c>
      <c r="Q33" s="51"/>
      <c r="R33" s="23">
        <v>32</v>
      </c>
      <c r="S33" s="23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</row>
    <row r="34" spans="1:40" s="27" customFormat="1">
      <c r="A34" s="23">
        <v>33</v>
      </c>
      <c r="B34" s="24" t="s">
        <v>49</v>
      </c>
      <c r="C34" s="24" t="s">
        <v>165</v>
      </c>
      <c r="D34" s="24" t="s">
        <v>247</v>
      </c>
      <c r="E34" s="24" t="s">
        <v>248</v>
      </c>
      <c r="F34" s="23">
        <v>151</v>
      </c>
      <c r="G34" s="23">
        <v>3.4</v>
      </c>
      <c r="H34" s="23">
        <v>4.32</v>
      </c>
      <c r="I34" s="23">
        <f t="shared" si="0"/>
        <v>43.287037037037031</v>
      </c>
      <c r="J34" s="23"/>
      <c r="K34" s="23"/>
      <c r="L34" s="23"/>
      <c r="M34" s="23"/>
      <c r="N34" s="24"/>
      <c r="O34" s="23">
        <f t="shared" si="1"/>
        <v>43.287037037037031</v>
      </c>
      <c r="P34" s="25">
        <f t="shared" si="2"/>
        <v>0.73333333333333328</v>
      </c>
      <c r="Q34" s="51"/>
      <c r="R34" s="23">
        <v>33</v>
      </c>
      <c r="S34" s="23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</row>
    <row r="35" spans="1:40" s="27" customFormat="1">
      <c r="A35" s="23">
        <v>34</v>
      </c>
      <c r="B35" s="24" t="s">
        <v>49</v>
      </c>
      <c r="C35" s="24" t="s">
        <v>165</v>
      </c>
      <c r="D35" s="24" t="s">
        <v>201</v>
      </c>
      <c r="E35" s="24" t="s">
        <v>202</v>
      </c>
      <c r="F35" s="23">
        <v>145</v>
      </c>
      <c r="G35" s="23">
        <v>3.38</v>
      </c>
      <c r="H35" s="23">
        <v>4.32</v>
      </c>
      <c r="I35" s="23">
        <f t="shared" si="0"/>
        <v>43.032407407407405</v>
      </c>
      <c r="J35" s="23"/>
      <c r="K35" s="23"/>
      <c r="L35" s="23"/>
      <c r="M35" s="23"/>
      <c r="N35" s="24"/>
      <c r="O35" s="23">
        <f t="shared" si="1"/>
        <v>43.032407407407405</v>
      </c>
      <c r="P35" s="25">
        <f t="shared" si="2"/>
        <v>0.75555555555555554</v>
      </c>
      <c r="Q35" s="51"/>
      <c r="R35" s="23">
        <v>34</v>
      </c>
      <c r="S35" s="23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</row>
    <row r="36" spans="1:40" s="27" customFormat="1">
      <c r="A36" s="23">
        <v>35</v>
      </c>
      <c r="B36" s="24" t="s">
        <v>49</v>
      </c>
      <c r="C36" s="24" t="s">
        <v>165</v>
      </c>
      <c r="D36" s="24" t="s">
        <v>245</v>
      </c>
      <c r="E36" s="24" t="s">
        <v>246</v>
      </c>
      <c r="F36" s="23">
        <v>147</v>
      </c>
      <c r="G36" s="23">
        <v>3.37</v>
      </c>
      <c r="H36" s="23">
        <v>4.32</v>
      </c>
      <c r="I36" s="23">
        <f t="shared" si="0"/>
        <v>42.905092592592588</v>
      </c>
      <c r="J36" s="23"/>
      <c r="K36" s="23"/>
      <c r="L36" s="23"/>
      <c r="M36" s="23"/>
      <c r="N36" s="24"/>
      <c r="O36" s="23">
        <f t="shared" si="1"/>
        <v>42.905092592592588</v>
      </c>
      <c r="P36" s="25">
        <f t="shared" si="2"/>
        <v>0.77777777777777779</v>
      </c>
      <c r="Q36" s="51" t="s">
        <v>290</v>
      </c>
      <c r="R36" s="23">
        <v>35</v>
      </c>
      <c r="S36" s="23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</row>
    <row r="37" spans="1:40" s="27" customFormat="1">
      <c r="A37" s="23">
        <v>36</v>
      </c>
      <c r="B37" s="24" t="s">
        <v>49</v>
      </c>
      <c r="C37" s="24" t="s">
        <v>165</v>
      </c>
      <c r="D37" s="24" t="s">
        <v>193</v>
      </c>
      <c r="E37" s="24" t="s">
        <v>194</v>
      </c>
      <c r="F37" s="23">
        <v>151</v>
      </c>
      <c r="G37" s="23">
        <v>3.36</v>
      </c>
      <c r="H37" s="23">
        <v>4.32</v>
      </c>
      <c r="I37" s="23">
        <f t="shared" si="0"/>
        <v>42.777777777777771</v>
      </c>
      <c r="J37" s="23"/>
      <c r="K37" s="23"/>
      <c r="L37" s="23"/>
      <c r="M37" s="23"/>
      <c r="N37" s="24"/>
      <c r="O37" s="23">
        <f t="shared" si="1"/>
        <v>42.777777777777771</v>
      </c>
      <c r="P37" s="25">
        <f t="shared" si="2"/>
        <v>0.8</v>
      </c>
      <c r="Q37" s="51"/>
      <c r="R37" s="23">
        <v>36</v>
      </c>
      <c r="S37" s="23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</row>
    <row r="38" spans="1:40" s="27" customFormat="1">
      <c r="A38" s="23">
        <v>37</v>
      </c>
      <c r="B38" s="24" t="s">
        <v>49</v>
      </c>
      <c r="C38" s="24" t="s">
        <v>190</v>
      </c>
      <c r="D38" s="24" t="s">
        <v>225</v>
      </c>
      <c r="E38" s="24" t="s">
        <v>226</v>
      </c>
      <c r="F38" s="23">
        <v>148.5</v>
      </c>
      <c r="G38" s="23">
        <v>3.28</v>
      </c>
      <c r="H38" s="23">
        <v>4.32</v>
      </c>
      <c r="I38" s="23">
        <f t="shared" si="0"/>
        <v>41.759259259259252</v>
      </c>
      <c r="J38" s="23"/>
      <c r="K38" s="23"/>
      <c r="L38" s="23"/>
      <c r="M38" s="23"/>
      <c r="N38" s="24"/>
      <c r="O38" s="23">
        <f t="shared" si="1"/>
        <v>41.759259259259252</v>
      </c>
      <c r="P38" s="25">
        <f t="shared" si="2"/>
        <v>0.82222222222222219</v>
      </c>
      <c r="Q38" s="51"/>
      <c r="R38" s="23">
        <v>37</v>
      </c>
      <c r="S38" s="23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1:40" s="27" customFormat="1">
      <c r="A39" s="23">
        <v>38</v>
      </c>
      <c r="B39" s="24" t="s">
        <v>49</v>
      </c>
      <c r="C39" s="24" t="s">
        <v>190</v>
      </c>
      <c r="D39" s="24" t="s">
        <v>223</v>
      </c>
      <c r="E39" s="24" t="s">
        <v>224</v>
      </c>
      <c r="F39" s="23">
        <v>148.5</v>
      </c>
      <c r="G39" s="23">
        <v>3.27</v>
      </c>
      <c r="H39" s="23">
        <v>4.32</v>
      </c>
      <c r="I39" s="23">
        <f t="shared" si="0"/>
        <v>41.631944444444443</v>
      </c>
      <c r="J39" s="23"/>
      <c r="K39" s="23"/>
      <c r="L39" s="23"/>
      <c r="M39" s="23"/>
      <c r="N39" s="24"/>
      <c r="O39" s="23">
        <f t="shared" si="1"/>
        <v>41.631944444444443</v>
      </c>
      <c r="P39" s="25">
        <f t="shared" si="2"/>
        <v>0.84444444444444444</v>
      </c>
      <c r="Q39" s="51"/>
      <c r="R39" s="23">
        <v>38</v>
      </c>
      <c r="S39" s="23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</row>
    <row r="40" spans="1:40" s="27" customFormat="1">
      <c r="A40" s="23">
        <v>39</v>
      </c>
      <c r="B40" s="24" t="s">
        <v>49</v>
      </c>
      <c r="C40" s="24" t="s">
        <v>165</v>
      </c>
      <c r="D40" s="24" t="s">
        <v>176</v>
      </c>
      <c r="E40" s="24" t="s">
        <v>177</v>
      </c>
      <c r="F40" s="23">
        <v>147</v>
      </c>
      <c r="G40" s="23">
        <v>3.25</v>
      </c>
      <c r="H40" s="23">
        <v>4.32</v>
      </c>
      <c r="I40" s="23">
        <f t="shared" si="0"/>
        <v>41.37731481481481</v>
      </c>
      <c r="J40" s="23"/>
      <c r="K40" s="23"/>
      <c r="L40" s="23"/>
      <c r="M40" s="23"/>
      <c r="N40" s="24"/>
      <c r="O40" s="23">
        <f t="shared" si="1"/>
        <v>41.37731481481481</v>
      </c>
      <c r="P40" s="25">
        <f t="shared" si="2"/>
        <v>0.8666666666666667</v>
      </c>
      <c r="Q40" s="51"/>
      <c r="R40" s="23">
        <v>39</v>
      </c>
      <c r="S40" s="23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s="27" customFormat="1">
      <c r="A41" s="23">
        <v>40</v>
      </c>
      <c r="B41" s="24" t="s">
        <v>49</v>
      </c>
      <c r="C41" s="24" t="s">
        <v>165</v>
      </c>
      <c r="D41" s="24" t="s">
        <v>215</v>
      </c>
      <c r="E41" s="24" t="s">
        <v>216</v>
      </c>
      <c r="F41" s="23">
        <v>145.5</v>
      </c>
      <c r="G41" s="23">
        <v>3.12</v>
      </c>
      <c r="H41" s="23">
        <v>4.32</v>
      </c>
      <c r="I41" s="23">
        <f t="shared" si="0"/>
        <v>39.722222222222221</v>
      </c>
      <c r="J41" s="23"/>
      <c r="K41" s="23"/>
      <c r="L41" s="23"/>
      <c r="M41" s="23"/>
      <c r="N41" s="24"/>
      <c r="O41" s="23">
        <f t="shared" si="1"/>
        <v>39.722222222222221</v>
      </c>
      <c r="P41" s="25">
        <f t="shared" si="2"/>
        <v>0.88888888888888884</v>
      </c>
      <c r="Q41" s="51"/>
      <c r="R41" s="23">
        <v>40</v>
      </c>
      <c r="S41" s="23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 s="27" customFormat="1">
      <c r="A42" s="23">
        <v>41</v>
      </c>
      <c r="B42" s="24" t="s">
        <v>49</v>
      </c>
      <c r="C42" s="24" t="s">
        <v>165</v>
      </c>
      <c r="D42" s="24" t="s">
        <v>166</v>
      </c>
      <c r="E42" s="24" t="s">
        <v>167</v>
      </c>
      <c r="F42" s="23">
        <v>157</v>
      </c>
      <c r="G42" s="23">
        <v>3.04</v>
      </c>
      <c r="H42" s="23">
        <v>4.32</v>
      </c>
      <c r="I42" s="23">
        <f t="shared" si="0"/>
        <v>38.703703703703702</v>
      </c>
      <c r="J42" s="23"/>
      <c r="K42" s="23"/>
      <c r="L42" s="23"/>
      <c r="M42" s="23"/>
      <c r="N42" s="24"/>
      <c r="O42" s="23">
        <f t="shared" si="1"/>
        <v>38.703703703703702</v>
      </c>
      <c r="P42" s="25">
        <f t="shared" si="2"/>
        <v>0.91111111111111109</v>
      </c>
      <c r="Q42" s="51"/>
      <c r="R42" s="23">
        <v>41</v>
      </c>
      <c r="S42" s="23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</row>
    <row r="43" spans="1:40" s="27" customFormat="1">
      <c r="A43" s="23">
        <v>42</v>
      </c>
      <c r="B43" s="24" t="s">
        <v>49</v>
      </c>
      <c r="C43" s="24" t="s">
        <v>165</v>
      </c>
      <c r="D43" s="24" t="s">
        <v>178</v>
      </c>
      <c r="E43" s="24" t="s">
        <v>179</v>
      </c>
      <c r="F43" s="23">
        <v>138</v>
      </c>
      <c r="G43" s="23">
        <v>3.01</v>
      </c>
      <c r="H43" s="23">
        <v>4.32</v>
      </c>
      <c r="I43" s="23">
        <f t="shared" si="0"/>
        <v>38.321759259259252</v>
      </c>
      <c r="J43" s="23"/>
      <c r="K43" s="23"/>
      <c r="L43" s="23"/>
      <c r="M43" s="23"/>
      <c r="N43" s="24"/>
      <c r="O43" s="23">
        <f t="shared" si="1"/>
        <v>38.321759259259252</v>
      </c>
      <c r="P43" s="25">
        <f t="shared" si="2"/>
        <v>0.93333333333333335</v>
      </c>
      <c r="Q43" s="51"/>
      <c r="R43" s="23">
        <v>42</v>
      </c>
      <c r="S43" s="23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</row>
    <row r="44" spans="1:40" s="27" customFormat="1">
      <c r="A44" s="23">
        <v>43</v>
      </c>
      <c r="B44" s="24" t="s">
        <v>49</v>
      </c>
      <c r="C44" s="24" t="s">
        <v>165</v>
      </c>
      <c r="D44" s="24" t="s">
        <v>213</v>
      </c>
      <c r="E44" s="24" t="s">
        <v>214</v>
      </c>
      <c r="F44" s="23">
        <v>133.5</v>
      </c>
      <c r="G44" s="23">
        <v>2.94</v>
      </c>
      <c r="H44" s="23">
        <v>4.32</v>
      </c>
      <c r="I44" s="23">
        <f t="shared" si="0"/>
        <v>37.43055555555555</v>
      </c>
      <c r="J44" s="23"/>
      <c r="K44" s="23"/>
      <c r="L44" s="23"/>
      <c r="M44" s="23"/>
      <c r="N44" s="24"/>
      <c r="O44" s="23">
        <f t="shared" si="1"/>
        <v>37.43055555555555</v>
      </c>
      <c r="P44" s="25">
        <f t="shared" si="2"/>
        <v>0.9555555555555556</v>
      </c>
      <c r="Q44" s="51"/>
      <c r="R44" s="23">
        <v>43</v>
      </c>
      <c r="S44" s="23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</row>
    <row r="45" spans="1:40" s="27" customFormat="1">
      <c r="A45" s="23">
        <v>44</v>
      </c>
      <c r="B45" s="24" t="s">
        <v>49</v>
      </c>
      <c r="C45" s="24" t="s">
        <v>190</v>
      </c>
      <c r="D45" s="24" t="s">
        <v>233</v>
      </c>
      <c r="E45" s="24" t="s">
        <v>234</v>
      </c>
      <c r="F45" s="23">
        <v>112</v>
      </c>
      <c r="G45" s="23">
        <v>2.91</v>
      </c>
      <c r="H45" s="23">
        <v>4.32</v>
      </c>
      <c r="I45" s="23">
        <f t="shared" si="0"/>
        <v>37.048611111111107</v>
      </c>
      <c r="J45" s="23"/>
      <c r="K45" s="23"/>
      <c r="L45" s="23"/>
      <c r="M45" s="23"/>
      <c r="N45" s="24"/>
      <c r="O45" s="23">
        <f t="shared" si="1"/>
        <v>37.048611111111107</v>
      </c>
      <c r="P45" s="25">
        <f t="shared" si="2"/>
        <v>0.97777777777777775</v>
      </c>
      <c r="Q45" s="51"/>
      <c r="R45" s="23">
        <v>44</v>
      </c>
      <c r="S45" s="23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</row>
    <row r="46" spans="1:40" s="27" customFormat="1">
      <c r="A46" s="23">
        <v>45</v>
      </c>
      <c r="B46" s="24" t="s">
        <v>49</v>
      </c>
      <c r="C46" s="24" t="s">
        <v>165</v>
      </c>
      <c r="D46" s="24" t="s">
        <v>174</v>
      </c>
      <c r="E46" s="24" t="s">
        <v>175</v>
      </c>
      <c r="F46" s="23">
        <v>144</v>
      </c>
      <c r="G46" s="23">
        <v>2.88</v>
      </c>
      <c r="H46" s="23">
        <v>4.32</v>
      </c>
      <c r="I46" s="23">
        <f t="shared" si="0"/>
        <v>36.666666666666664</v>
      </c>
      <c r="J46" s="23"/>
      <c r="K46" s="23"/>
      <c r="L46" s="23"/>
      <c r="M46" s="23"/>
      <c r="N46" s="24"/>
      <c r="O46" s="23">
        <f t="shared" si="1"/>
        <v>36.666666666666664</v>
      </c>
      <c r="P46" s="25">
        <f t="shared" si="2"/>
        <v>1</v>
      </c>
      <c r="Q46" s="51"/>
      <c r="R46" s="23">
        <v>45</v>
      </c>
      <c r="S46" s="23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</row>
    <row r="51" spans="1:10">
      <c r="A51" s="33" t="s">
        <v>296</v>
      </c>
      <c r="B51" s="34" t="s">
        <v>297</v>
      </c>
      <c r="C51" s="34" t="s">
        <v>298</v>
      </c>
      <c r="D51" s="34" t="s">
        <v>299</v>
      </c>
      <c r="E51" s="34" t="s">
        <v>298</v>
      </c>
      <c r="F51" s="34" t="s">
        <v>300</v>
      </c>
      <c r="G51" s="34" t="s">
        <v>298</v>
      </c>
      <c r="H51" s="34" t="s">
        <v>301</v>
      </c>
      <c r="I51" s="35" t="s">
        <v>298</v>
      </c>
      <c r="J51" s="36"/>
    </row>
    <row r="52" spans="1:10">
      <c r="A52" s="38" t="s">
        <v>173</v>
      </c>
      <c r="B52" s="37" t="s">
        <v>320</v>
      </c>
      <c r="C52" s="37">
        <v>1</v>
      </c>
      <c r="D52" s="37" t="s">
        <v>303</v>
      </c>
      <c r="E52" s="37"/>
      <c r="F52" s="37" t="s">
        <v>303</v>
      </c>
      <c r="G52" s="37"/>
      <c r="H52" s="37" t="s">
        <v>303</v>
      </c>
      <c r="I52" s="37"/>
      <c r="J52" s="37"/>
    </row>
    <row r="53" spans="1:10">
      <c r="A53" s="38" t="s">
        <v>244</v>
      </c>
      <c r="B53" s="37" t="s">
        <v>303</v>
      </c>
      <c r="C53" s="37"/>
      <c r="D53" s="37" t="s">
        <v>303</v>
      </c>
      <c r="E53" s="37"/>
      <c r="F53" s="37" t="s">
        <v>303</v>
      </c>
      <c r="G53" s="37"/>
      <c r="H53" s="37" t="s">
        <v>303</v>
      </c>
      <c r="I53" s="37"/>
      <c r="J53" s="37"/>
    </row>
    <row r="54" spans="1:10">
      <c r="A54" s="38" t="s">
        <v>212</v>
      </c>
      <c r="B54" s="37" t="s">
        <v>303</v>
      </c>
      <c r="C54" s="37"/>
      <c r="D54" s="37" t="s">
        <v>303</v>
      </c>
      <c r="E54" s="37"/>
      <c r="F54" s="37" t="s">
        <v>303</v>
      </c>
      <c r="G54" s="37"/>
      <c r="H54" s="37" t="s">
        <v>326</v>
      </c>
      <c r="I54" s="37">
        <v>2</v>
      </c>
      <c r="J54" s="37"/>
    </row>
    <row r="55" spans="1:10">
      <c r="A55" s="38" t="s">
        <v>240</v>
      </c>
      <c r="B55" s="37" t="s">
        <v>303</v>
      </c>
      <c r="C55" s="37"/>
      <c r="D55" s="37" t="s">
        <v>306</v>
      </c>
      <c r="E55" s="37">
        <v>0.8</v>
      </c>
      <c r="F55" s="37" t="s">
        <v>303</v>
      </c>
      <c r="G55" s="37"/>
      <c r="H55" s="37" t="s">
        <v>303</v>
      </c>
      <c r="I55" s="37"/>
      <c r="J55" s="37"/>
    </row>
    <row r="56" spans="1:10">
      <c r="A56" s="38" t="s">
        <v>171</v>
      </c>
      <c r="B56" s="37" t="s">
        <v>303</v>
      </c>
      <c r="C56" s="37"/>
      <c r="D56" s="37" t="s">
        <v>327</v>
      </c>
      <c r="E56" s="37">
        <v>1.8</v>
      </c>
      <c r="F56" s="37" t="s">
        <v>303</v>
      </c>
      <c r="G56" s="37"/>
      <c r="H56" s="37" t="s">
        <v>303</v>
      </c>
      <c r="I56" s="37"/>
      <c r="J56" s="37"/>
    </row>
    <row r="57" spans="1:10">
      <c r="A57" s="38" t="s">
        <v>254</v>
      </c>
      <c r="B57" s="37" t="s">
        <v>328</v>
      </c>
      <c r="C57" s="37">
        <v>1</v>
      </c>
      <c r="D57" s="37" t="s">
        <v>303</v>
      </c>
      <c r="E57" s="37"/>
      <c r="F57" s="37" t="s">
        <v>303</v>
      </c>
      <c r="G57" s="37"/>
      <c r="H57" s="37" t="s">
        <v>330</v>
      </c>
      <c r="I57" s="37">
        <v>2</v>
      </c>
      <c r="J57" s="37"/>
    </row>
    <row r="58" spans="1:10">
      <c r="A58" s="39"/>
      <c r="B58" s="37" t="s">
        <v>329</v>
      </c>
      <c r="C58" s="37">
        <v>0.5</v>
      </c>
      <c r="D58" s="37"/>
      <c r="E58" s="37"/>
      <c r="F58" s="37"/>
      <c r="G58" s="37"/>
      <c r="H58" s="37" t="s">
        <v>331</v>
      </c>
      <c r="I58" s="37">
        <v>2</v>
      </c>
      <c r="J58" s="37"/>
    </row>
    <row r="59" spans="1:10">
      <c r="A59" s="39"/>
      <c r="B59" s="37"/>
      <c r="C59" s="37"/>
      <c r="D59" s="37"/>
      <c r="E59" s="37"/>
      <c r="F59" s="37"/>
      <c r="G59" s="37"/>
      <c r="H59" s="37" t="s">
        <v>331</v>
      </c>
      <c r="I59" s="37">
        <v>2</v>
      </c>
      <c r="J59" s="37"/>
    </row>
    <row r="60" spans="1:10">
      <c r="A60" s="38" t="s">
        <v>252</v>
      </c>
      <c r="B60" s="37" t="s">
        <v>332</v>
      </c>
      <c r="C60" s="37">
        <v>1</v>
      </c>
      <c r="D60" s="37" t="s">
        <v>303</v>
      </c>
      <c r="E60" s="37"/>
      <c r="F60" s="37" t="s">
        <v>303</v>
      </c>
      <c r="G60" s="37"/>
      <c r="H60" s="37" t="s">
        <v>335</v>
      </c>
      <c r="I60" s="37">
        <v>4</v>
      </c>
      <c r="J60" s="37"/>
    </row>
    <row r="61" spans="1:10">
      <c r="A61" s="37"/>
      <c r="B61" s="37" t="s">
        <v>333</v>
      </c>
      <c r="C61" s="37">
        <v>1</v>
      </c>
      <c r="D61" s="37"/>
      <c r="E61" s="37"/>
      <c r="F61" s="37"/>
      <c r="G61" s="37"/>
      <c r="H61" s="37"/>
      <c r="I61" s="37"/>
      <c r="J61" s="37"/>
    </row>
    <row r="62" spans="1:10">
      <c r="A62" s="37"/>
      <c r="B62" s="37" t="s">
        <v>334</v>
      </c>
      <c r="C62" s="37">
        <v>1</v>
      </c>
      <c r="D62" s="37"/>
      <c r="E62" s="37"/>
      <c r="F62" s="37"/>
      <c r="G62" s="37"/>
      <c r="H62" s="37"/>
      <c r="I62" s="37"/>
      <c r="J62" s="37"/>
    </row>
    <row r="63" spans="1:10">
      <c r="A63" s="28"/>
      <c r="B63" s="28"/>
      <c r="C63" s="28"/>
      <c r="D63" s="28"/>
      <c r="E63" s="28"/>
      <c r="F63" s="28"/>
      <c r="G63" s="28"/>
      <c r="H63" s="28"/>
      <c r="I63" s="28"/>
      <c r="J63" s="28"/>
    </row>
    <row r="64" spans="1:10">
      <c r="A64" s="28"/>
      <c r="B64" s="28"/>
      <c r="C64" s="28"/>
      <c r="D64" s="28"/>
      <c r="E64" s="28"/>
      <c r="F64" s="28"/>
      <c r="G64" s="28"/>
      <c r="H64" s="28"/>
      <c r="I64" s="28"/>
      <c r="J64" s="28"/>
    </row>
    <row r="65" spans="1:10">
      <c r="A65" s="28"/>
      <c r="B65" s="28"/>
      <c r="C65" s="28"/>
      <c r="D65" s="28"/>
      <c r="E65" s="28"/>
      <c r="F65" s="28"/>
      <c r="G65" s="28"/>
      <c r="H65" s="28"/>
      <c r="I65" s="28"/>
      <c r="J65" s="28"/>
    </row>
    <row r="66" spans="1:10">
      <c r="A66" s="28"/>
      <c r="B66" s="28"/>
      <c r="C66" s="28"/>
      <c r="D66" s="28"/>
      <c r="E66" s="28"/>
      <c r="F66" s="28"/>
      <c r="G66" s="28"/>
      <c r="H66" s="28"/>
      <c r="I66" s="28"/>
      <c r="J66" s="28"/>
    </row>
    <row r="74" spans="1:10">
      <c r="D74" s="28"/>
    </row>
    <row r="75" spans="1:10">
      <c r="D75" s="28"/>
    </row>
  </sheetData>
  <sortState ref="A2:W46">
    <sortCondition descending="1" ref="O2:O46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2015公共事业管理</vt:lpstr>
      <vt:lpstr>2014公共事业管理（体育）</vt:lpstr>
      <vt:lpstr>2015教育学</vt:lpstr>
      <vt:lpstr>2015体育经济与管理</vt:lpstr>
      <vt:lpstr>2015运动训练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2018-09-17T06:36:05Z</dcterms:modified>
</cp:coreProperties>
</file>