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30" windowWidth="19440" windowHeight="11370" activeTab="4"/>
  </bookViews>
  <sheets>
    <sheet name="12公管体" sheetId="7" r:id="rId1"/>
    <sheet name="13公管" sheetId="2" r:id="rId2"/>
    <sheet name="13教育" sheetId="4" r:id="rId3"/>
    <sheet name="13体经" sheetId="5" r:id="rId4"/>
    <sheet name="13运动训练" sheetId="6" r:id="rId5"/>
  </sheets>
  <calcPr calcId="124519"/>
</workbook>
</file>

<file path=xl/calcChain.xml><?xml version="1.0" encoding="utf-8"?>
<calcChain xmlns="http://schemas.openxmlformats.org/spreadsheetml/2006/main">
  <c r="F3" i="6"/>
  <c r="F4"/>
  <c r="F5"/>
  <c r="F7"/>
  <c r="F11"/>
  <c r="F13"/>
  <c r="F21"/>
  <c r="F24"/>
  <c r="F42"/>
  <c r="I42" s="1"/>
  <c r="F28"/>
  <c r="I28" s="1"/>
  <c r="F14"/>
  <c r="I14" s="1"/>
  <c r="F17"/>
  <c r="I17" s="1"/>
  <c r="F19"/>
  <c r="I19" s="1"/>
  <c r="F26"/>
  <c r="I26" s="1"/>
  <c r="F18"/>
  <c r="I18" s="1"/>
  <c r="F25"/>
  <c r="I25" s="1"/>
  <c r="F23"/>
  <c r="I23" s="1"/>
  <c r="F39"/>
  <c r="I39" s="1"/>
  <c r="F34"/>
  <c r="I34" s="1"/>
  <c r="F31"/>
  <c r="I31" s="1"/>
  <c r="F20"/>
  <c r="I20" s="1"/>
  <c r="F40"/>
  <c r="I40" s="1"/>
  <c r="F32"/>
  <c r="I32" s="1"/>
  <c r="F43"/>
  <c r="I43" s="1"/>
  <c r="F38"/>
  <c r="I38" s="1"/>
  <c r="F41"/>
  <c r="I41" s="1"/>
  <c r="F35"/>
  <c r="I35" s="1"/>
  <c r="F29"/>
  <c r="I29" s="1"/>
  <c r="F37"/>
  <c r="I37" s="1"/>
  <c r="F36"/>
  <c r="I36" s="1"/>
  <c r="F22"/>
  <c r="I22" s="1"/>
  <c r="F6"/>
  <c r="I6" s="1"/>
  <c r="F30"/>
  <c r="I30" s="1"/>
  <c r="F33"/>
  <c r="I33" s="1"/>
  <c r="F44"/>
  <c r="I44" s="1"/>
  <c r="F10"/>
  <c r="I10" s="1"/>
  <c r="F8"/>
  <c r="I8" s="1"/>
  <c r="F15"/>
  <c r="I15" s="1"/>
  <c r="F12"/>
  <c r="I12" s="1"/>
  <c r="F16"/>
  <c r="I16" s="1"/>
  <c r="F27"/>
  <c r="I27" s="1"/>
  <c r="F9"/>
  <c r="I9" s="1"/>
  <c r="F2"/>
  <c r="F5" i="5"/>
  <c r="H5" s="1"/>
  <c r="F2"/>
  <c r="F4"/>
  <c r="H4" s="1"/>
  <c r="F3"/>
  <c r="F3" i="4"/>
  <c r="F4"/>
  <c r="F5"/>
  <c r="F7"/>
  <c r="F8"/>
  <c r="F9"/>
  <c r="F11"/>
  <c r="F13"/>
  <c r="F18"/>
  <c r="H18" s="1"/>
  <c r="F12"/>
  <c r="H12" s="1"/>
  <c r="F14"/>
  <c r="H14" s="1"/>
  <c r="F6"/>
  <c r="H6" s="1"/>
  <c r="F16"/>
  <c r="H16" s="1"/>
  <c r="F10"/>
  <c r="H10" s="1"/>
  <c r="F17"/>
  <c r="H17" s="1"/>
  <c r="F15"/>
  <c r="H15" s="1"/>
  <c r="F2"/>
  <c r="F3" i="2"/>
  <c r="F4"/>
  <c r="F2"/>
  <c r="F23" i="7"/>
  <c r="I23" s="1"/>
  <c r="F22"/>
  <c r="I22" s="1"/>
  <c r="F21"/>
  <c r="I21" s="1"/>
  <c r="F20"/>
  <c r="I20" s="1"/>
  <c r="F19"/>
  <c r="I19" s="1"/>
  <c r="F18"/>
  <c r="I18" s="1"/>
  <c r="F17"/>
  <c r="I17" s="1"/>
  <c r="F16"/>
  <c r="I16" s="1"/>
  <c r="F15"/>
  <c r="I15" s="1"/>
  <c r="F14"/>
  <c r="I14" s="1"/>
  <c r="F13"/>
  <c r="I13" s="1"/>
  <c r="F9"/>
  <c r="F11"/>
  <c r="I11" s="1"/>
  <c r="F12"/>
  <c r="I12" s="1"/>
  <c r="F10"/>
  <c r="I10" s="1"/>
  <c r="F8"/>
  <c r="I8" s="1"/>
  <c r="F6"/>
  <c r="I6" s="1"/>
  <c r="F7"/>
  <c r="I7" s="1"/>
  <c r="F5"/>
  <c r="I5" s="1"/>
  <c r="F4"/>
  <c r="I4" s="1"/>
  <c r="F3"/>
  <c r="F2"/>
  <c r="H2" i="5" l="1"/>
  <c r="I5" i="6"/>
  <c r="I24"/>
  <c r="I2"/>
  <c r="I11"/>
  <c r="I7"/>
  <c r="I4"/>
  <c r="I3"/>
  <c r="I13"/>
  <c r="I21"/>
  <c r="H3" i="5"/>
  <c r="H4" i="2"/>
  <c r="H3"/>
  <c r="H2"/>
  <c r="H13" i="4"/>
  <c r="H11"/>
  <c r="H9"/>
  <c r="H8"/>
  <c r="H7"/>
  <c r="H5"/>
  <c r="H2"/>
  <c r="H4"/>
  <c r="H3"/>
</calcChain>
</file>

<file path=xl/sharedStrings.xml><?xml version="1.0" encoding="utf-8"?>
<sst xmlns="http://schemas.openxmlformats.org/spreadsheetml/2006/main" count="297" uniqueCount="246">
  <si>
    <t>学号</t>
  </si>
  <si>
    <t>姓名</t>
  </si>
  <si>
    <t>累计获得总学分</t>
  </si>
  <si>
    <t>主修专业课程累计平均绩点</t>
  </si>
  <si>
    <t>3120101046</t>
  </si>
  <si>
    <t>蔡泽凯</t>
  </si>
  <si>
    <t>3120101298</t>
  </si>
  <si>
    <t>袁放</t>
  </si>
  <si>
    <t>3120104566</t>
  </si>
  <si>
    <t>徐鹏</t>
  </si>
  <si>
    <t>3120104816</t>
  </si>
  <si>
    <t>陈禹欢</t>
  </si>
  <si>
    <t>3120104817</t>
  </si>
  <si>
    <t>章基城</t>
  </si>
  <si>
    <t>3120104818</t>
  </si>
  <si>
    <t>李翩翩</t>
  </si>
  <si>
    <t>3120104819</t>
  </si>
  <si>
    <t>冯伟辉</t>
  </si>
  <si>
    <t>3120104821</t>
  </si>
  <si>
    <t>雷超</t>
  </si>
  <si>
    <t>3120104822</t>
  </si>
  <si>
    <t>陈佳晟</t>
  </si>
  <si>
    <t>3120104823</t>
  </si>
  <si>
    <t>毛正</t>
  </si>
  <si>
    <t>3120104864</t>
  </si>
  <si>
    <t>蒋磊</t>
  </si>
  <si>
    <t>3120104865</t>
  </si>
  <si>
    <t>赵文爽</t>
  </si>
  <si>
    <t>3120104866</t>
  </si>
  <si>
    <t>汪小雄</t>
  </si>
  <si>
    <t>3120104867</t>
  </si>
  <si>
    <t>李娜</t>
  </si>
  <si>
    <t>3120104870</t>
  </si>
  <si>
    <t>樊飞</t>
  </si>
  <si>
    <t>3120104871</t>
  </si>
  <si>
    <t>刘岩</t>
  </si>
  <si>
    <t>3120104972</t>
  </si>
  <si>
    <t>黄俊杰</t>
  </si>
  <si>
    <t>3120105050</t>
  </si>
  <si>
    <t>徐翔</t>
  </si>
  <si>
    <t>3120105051</t>
  </si>
  <si>
    <t>李丛</t>
  </si>
  <si>
    <t>3120105052</t>
  </si>
  <si>
    <t>姜良杰</t>
  </si>
  <si>
    <t>3120105056</t>
  </si>
  <si>
    <t>李金正</t>
  </si>
  <si>
    <t>3120105061</t>
  </si>
  <si>
    <t>李辰</t>
  </si>
  <si>
    <t>3130101259</t>
  </si>
  <si>
    <t>叶晴</t>
  </si>
  <si>
    <t>3130101601</t>
  </si>
  <si>
    <t>项玲连</t>
  </si>
  <si>
    <t>3139901013</t>
  </si>
  <si>
    <t>许丹莹</t>
  </si>
  <si>
    <t>3130000961</t>
  </si>
  <si>
    <t>吴浩之</t>
  </si>
  <si>
    <t>3130100002</t>
  </si>
  <si>
    <t>娜迪拉·阿不拉江</t>
  </si>
  <si>
    <t>3130100003</t>
  </si>
  <si>
    <t>阿优迪亚·阿不里开木</t>
  </si>
  <si>
    <t>3130100736</t>
  </si>
  <si>
    <t>杨佳欣</t>
  </si>
  <si>
    <t>3130101098</t>
  </si>
  <si>
    <t>盛呈燕</t>
  </si>
  <si>
    <t>3130101150</t>
  </si>
  <si>
    <t>毛月</t>
  </si>
  <si>
    <t>3130101151</t>
  </si>
  <si>
    <t>鲍锦霞</t>
  </si>
  <si>
    <t>3130101160</t>
  </si>
  <si>
    <t>章哲</t>
  </si>
  <si>
    <t>3130101164</t>
  </si>
  <si>
    <t>陈宇怀</t>
  </si>
  <si>
    <t>3130101176</t>
  </si>
  <si>
    <t>褚欣维</t>
  </si>
  <si>
    <t>3130101675</t>
  </si>
  <si>
    <t>金昊月</t>
  </si>
  <si>
    <t>3130103183</t>
  </si>
  <si>
    <t>朱蕾</t>
  </si>
  <si>
    <t>3130104241</t>
  </si>
  <si>
    <t>尹碧菡</t>
  </si>
  <si>
    <t>3130104429</t>
  </si>
  <si>
    <t>王雅倩</t>
  </si>
  <si>
    <t>3130300108</t>
  </si>
  <si>
    <t>张伟杰</t>
  </si>
  <si>
    <t>3130300121</t>
  </si>
  <si>
    <t>吴盈莹</t>
  </si>
  <si>
    <t>3139901014</t>
  </si>
  <si>
    <t>王陈烁</t>
  </si>
  <si>
    <t>3120101349</t>
  </si>
  <si>
    <t>杨宇彤</t>
  </si>
  <si>
    <t>3130101320</t>
  </si>
  <si>
    <t>叶莉萍</t>
  </si>
  <si>
    <t>3130101359</t>
  </si>
  <si>
    <t>徐伟康</t>
  </si>
  <si>
    <t>3130103844</t>
  </si>
  <si>
    <t>王根</t>
  </si>
  <si>
    <t>3130104440</t>
  </si>
  <si>
    <t>范昱志</t>
  </si>
  <si>
    <t>3130104787</t>
  </si>
  <si>
    <t>李迅冲</t>
  </si>
  <si>
    <t>3130104788</t>
  </si>
  <si>
    <t>高熠雯</t>
  </si>
  <si>
    <t>3130104789</t>
  </si>
  <si>
    <t>陈娱</t>
  </si>
  <si>
    <t>3130104790</t>
  </si>
  <si>
    <t>王蓉</t>
  </si>
  <si>
    <t>3130104791</t>
  </si>
  <si>
    <t>李应昌</t>
  </si>
  <si>
    <t>3130104792</t>
  </si>
  <si>
    <t>沈孝琳</t>
  </si>
  <si>
    <t>3130104793</t>
  </si>
  <si>
    <t>昌依婷</t>
  </si>
  <si>
    <t>3130104794</t>
  </si>
  <si>
    <t>朱佳颖</t>
  </si>
  <si>
    <t>3130104795</t>
  </si>
  <si>
    <t>高淼</t>
  </si>
  <si>
    <t>3130104796</t>
  </si>
  <si>
    <t>杨小浒</t>
  </si>
  <si>
    <t>3130104797</t>
  </si>
  <si>
    <t>郭洋</t>
  </si>
  <si>
    <t>3130104798</t>
  </si>
  <si>
    <t>牟哲贤</t>
  </si>
  <si>
    <t>3130104799</t>
  </si>
  <si>
    <t>郑桐</t>
  </si>
  <si>
    <t>3130104800</t>
  </si>
  <si>
    <t>黄皓</t>
  </si>
  <si>
    <t>3130104801</t>
  </si>
  <si>
    <t>陈思昊</t>
  </si>
  <si>
    <t>3130104802</t>
  </si>
  <si>
    <t>吴乐东</t>
  </si>
  <si>
    <t>3130104803</t>
  </si>
  <si>
    <t>陈宇婷</t>
  </si>
  <si>
    <t>3130104804</t>
  </si>
  <si>
    <t>张超杰</t>
  </si>
  <si>
    <t>3130104805</t>
  </si>
  <si>
    <t>曾波</t>
  </si>
  <si>
    <t>3130104806</t>
  </si>
  <si>
    <t>何舟遨</t>
  </si>
  <si>
    <t>3130104807</t>
  </si>
  <si>
    <t>盛逸鸣</t>
  </si>
  <si>
    <t>3130104808</t>
  </si>
  <si>
    <t>姚海瑞</t>
  </si>
  <si>
    <t>3130104809</t>
  </si>
  <si>
    <t>袁家恺</t>
  </si>
  <si>
    <t>3130104810</t>
  </si>
  <si>
    <t>洪宇伦</t>
  </si>
  <si>
    <t>3130104811</t>
  </si>
  <si>
    <t>李昊晨</t>
  </si>
  <si>
    <t>3130104812</t>
  </si>
  <si>
    <t>徐芳野</t>
  </si>
  <si>
    <t>3130104813</t>
  </si>
  <si>
    <t>郑悦诚</t>
  </si>
  <si>
    <t>3130104814</t>
  </si>
  <si>
    <t>金嘉祥</t>
  </si>
  <si>
    <t>3130104815</t>
  </si>
  <si>
    <t>朱俊畅</t>
  </si>
  <si>
    <t>3130104816</t>
  </si>
  <si>
    <t>姚放</t>
  </si>
  <si>
    <t>3130104817</t>
  </si>
  <si>
    <t>刘恺</t>
  </si>
  <si>
    <t>3130104818</t>
  </si>
  <si>
    <t>诸葛田野</t>
  </si>
  <si>
    <t>3130104819</t>
  </si>
  <si>
    <t>沈彤辉</t>
  </si>
  <si>
    <t>3130104820</t>
  </si>
  <si>
    <t>鲁仟慧</t>
  </si>
  <si>
    <t>3130104824</t>
  </si>
  <si>
    <t>赵冰晶</t>
  </si>
  <si>
    <t>3130104825</t>
  </si>
  <si>
    <t>杜雪琪</t>
  </si>
  <si>
    <t>3130104826</t>
  </si>
  <si>
    <t>王淑婷</t>
  </si>
  <si>
    <t>3130104827</t>
  </si>
  <si>
    <t>王曼亲</t>
  </si>
  <si>
    <t>3130104828</t>
  </si>
  <si>
    <t>洪丽梅</t>
  </si>
  <si>
    <t>3130104829</t>
  </si>
  <si>
    <t>赵暐森</t>
  </si>
  <si>
    <t>3130104839</t>
  </si>
  <si>
    <t>王攸</t>
  </si>
  <si>
    <t>3130104841</t>
  </si>
  <si>
    <t>梁跃曦</t>
  </si>
  <si>
    <t>六级448</t>
    <phoneticPr fontId="3" type="noConversion"/>
  </si>
  <si>
    <t>四级472</t>
    <phoneticPr fontId="3" type="noConversion"/>
  </si>
  <si>
    <t>外语</t>
    <phoneticPr fontId="3" type="noConversion"/>
  </si>
  <si>
    <t>排名</t>
    <phoneticPr fontId="3" type="noConversion"/>
  </si>
  <si>
    <t>参加复试</t>
    <phoneticPr fontId="3" type="noConversion"/>
  </si>
  <si>
    <t>六级612</t>
    <phoneticPr fontId="3" type="noConversion"/>
  </si>
  <si>
    <t>六级443</t>
    <phoneticPr fontId="3" type="noConversion"/>
  </si>
  <si>
    <t>六级463</t>
    <phoneticPr fontId="3" type="noConversion"/>
  </si>
  <si>
    <t>六级484</t>
    <phoneticPr fontId="3" type="noConversion"/>
  </si>
  <si>
    <t>六级512</t>
    <phoneticPr fontId="3" type="noConversion"/>
  </si>
  <si>
    <t>六级519</t>
    <phoneticPr fontId="3" type="noConversion"/>
  </si>
  <si>
    <t>六级442</t>
    <phoneticPr fontId="3" type="noConversion"/>
  </si>
  <si>
    <t>六级525</t>
    <phoneticPr fontId="3" type="noConversion"/>
  </si>
  <si>
    <t>六级574</t>
    <phoneticPr fontId="3" type="noConversion"/>
  </si>
  <si>
    <t>六级465</t>
    <phoneticPr fontId="3" type="noConversion"/>
  </si>
  <si>
    <t>六级489</t>
    <phoneticPr fontId="3" type="noConversion"/>
  </si>
  <si>
    <t>六级498</t>
    <phoneticPr fontId="3" type="noConversion"/>
  </si>
  <si>
    <t>六级564</t>
    <phoneticPr fontId="3" type="noConversion"/>
  </si>
  <si>
    <t>六级473</t>
    <phoneticPr fontId="3" type="noConversion"/>
  </si>
  <si>
    <t>六级471</t>
    <phoneticPr fontId="3" type="noConversion"/>
  </si>
  <si>
    <t>四级438</t>
    <phoneticPr fontId="3" type="noConversion"/>
  </si>
  <si>
    <t>四级450</t>
    <phoneticPr fontId="3" type="noConversion"/>
  </si>
  <si>
    <t>四级431</t>
    <phoneticPr fontId="3" type="noConversion"/>
  </si>
  <si>
    <t>四级436</t>
    <phoneticPr fontId="3" type="noConversion"/>
  </si>
  <si>
    <t>四级471</t>
    <phoneticPr fontId="3" type="noConversion"/>
  </si>
  <si>
    <t>学生主修专业分值</t>
    <phoneticPr fontId="3" type="noConversion"/>
  </si>
  <si>
    <t>创新科研成果</t>
    <phoneticPr fontId="3" type="noConversion"/>
  </si>
  <si>
    <t>综合分</t>
    <phoneticPr fontId="3" type="noConversion"/>
  </si>
  <si>
    <t>运动竞赛</t>
    <phoneticPr fontId="3" type="noConversion"/>
  </si>
  <si>
    <t>刘岩</t>
    <phoneticPr fontId="3" type="noConversion"/>
  </si>
  <si>
    <t>“加多宝杯”第十五届全国大学生田径锦标赛男子甲A组三级跳远  第一名</t>
    <phoneticPr fontId="3" type="noConversion"/>
  </si>
  <si>
    <t>分值</t>
    <phoneticPr fontId="3" type="noConversion"/>
  </si>
  <si>
    <t>杨佳欣</t>
    <phoneticPr fontId="3" type="noConversion"/>
  </si>
  <si>
    <t>18期校级SRTP良好</t>
    <phoneticPr fontId="3" type="noConversion"/>
  </si>
  <si>
    <t>“英国青少年科学职业理想及影响因素述评”，《科学教育与博物馆》2016年6月第二卷第3期（第一作者）</t>
    <phoneticPr fontId="3" type="noConversion"/>
  </si>
  <si>
    <t>14期院级SRTP良好</t>
    <phoneticPr fontId="3" type="noConversion"/>
  </si>
  <si>
    <t>16年浙江大学国家级大学生创新训练计划项目</t>
    <phoneticPr fontId="3" type="noConversion"/>
  </si>
  <si>
    <t>16年浙江大学国家级大学生创新训练计划项目（排位第三）</t>
    <phoneticPr fontId="3" type="noConversion"/>
  </si>
  <si>
    <t>14期院级SRTP优秀</t>
    <phoneticPr fontId="3" type="noConversion"/>
  </si>
  <si>
    <t>徐伟康</t>
    <phoneticPr fontId="3" type="noConversion"/>
  </si>
  <si>
    <t>分值</t>
    <phoneticPr fontId="3" type="noConversion"/>
  </si>
  <si>
    <t>18期校级SRTP优秀</t>
    <phoneticPr fontId="3" type="noConversion"/>
  </si>
  <si>
    <t>我国“互联网+健身”的发展研究，《浙江体育科学》2016年第4期（第一作者）</t>
    <phoneticPr fontId="3" type="noConversion"/>
  </si>
  <si>
    <t>许丹莹</t>
    <phoneticPr fontId="3" type="noConversion"/>
  </si>
  <si>
    <t>“英国青少年科学职业理想及影响因素述评”，《科学教育与博物馆》2016年6月第二卷第3期（第二作者）</t>
    <phoneticPr fontId="3" type="noConversion"/>
  </si>
  <si>
    <t>陈宇婷</t>
    <phoneticPr fontId="3" type="noConversion"/>
  </si>
  <si>
    <t>2013年中国大学生艺术体操锦标赛，高水平组集体全能第一名</t>
    <phoneticPr fontId="3" type="noConversion"/>
  </si>
  <si>
    <t>杜雪琪</t>
    <phoneticPr fontId="3" type="noConversion"/>
  </si>
  <si>
    <t>2013年中国大学生艺术体操锦标赛，高水平组个人棒操第一名</t>
    <phoneticPr fontId="3" type="noConversion"/>
  </si>
  <si>
    <t>2013年中国大学生艺术体操锦标赛，高水平组10棒第一名</t>
    <phoneticPr fontId="3" type="noConversion"/>
  </si>
  <si>
    <t>2014年中国大学生艺术体操锦标赛，高水平组10棒第一名</t>
    <phoneticPr fontId="3" type="noConversion"/>
  </si>
  <si>
    <t>“基于不同体重和运动方向的底物代谢与能量消耗特征研究”，《中国运动医学杂志》（一级）2016年第5期（第二作者）</t>
    <phoneticPr fontId="3" type="noConversion"/>
  </si>
  <si>
    <t>“大学生礼仪现状调查分析”，《时代教育》2016第7期（第一作者）</t>
    <phoneticPr fontId="3" type="noConversion"/>
  </si>
  <si>
    <t>“阳光教育论”对中小学体育教育改革的影响分析，《教育》2016年第8期（第一作者）</t>
    <phoneticPr fontId="3" type="noConversion"/>
  </si>
  <si>
    <t>“体育比赛中克服运动员紧张情绪措施分析”，《体育时空》2015年7B</t>
    <phoneticPr fontId="3" type="noConversion"/>
  </si>
  <si>
    <t>“试论中小学生体能训练的意义及特点”，《体育时空》2016年3B</t>
    <phoneticPr fontId="3" type="noConversion"/>
  </si>
  <si>
    <t>“结合体育课体能项目的练习提高大学生健康体测成绩”，《知识文库》2016年第11期</t>
    <phoneticPr fontId="3" type="noConversion"/>
  </si>
  <si>
    <t>体育特长生（单列）</t>
    <phoneticPr fontId="3" type="noConversion"/>
  </si>
  <si>
    <t>褚欣维</t>
    <phoneticPr fontId="3" type="noConversion"/>
  </si>
  <si>
    <t>2014年中国大学生艺术体操锦标赛，大学高水平组集体全能第一名</t>
    <phoneticPr fontId="3" type="noConversion"/>
  </si>
  <si>
    <t>2+2（单列）</t>
    <phoneticPr fontId="3" type="noConversion"/>
  </si>
  <si>
    <t>1+2（单列）</t>
    <phoneticPr fontId="3" type="noConversion"/>
  </si>
  <si>
    <t>18期校级SRTP良好</t>
    <phoneticPr fontId="3" type="noConversion"/>
  </si>
  <si>
    <t>分值（学术论文满分3分）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</si>
</sst>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>
      <alignment vertical="center"/>
    </xf>
    <xf numFmtId="0" fontId="2" fillId="2" borderId="1" xfId="0" quotePrefix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2" fillId="3" borderId="1" xfId="0" quotePrefix="1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0" fontId="2" fillId="3" borderId="1" xfId="0" applyFont="1" applyFill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4" borderId="1" xfId="0" quotePrefix="1" applyFont="1" applyFill="1" applyBorder="1" applyAlignment="1">
      <alignment horizontal="left" vertical="center"/>
    </xf>
    <xf numFmtId="0" fontId="2" fillId="4" borderId="1" xfId="0" applyFont="1" applyFill="1" applyBorder="1">
      <alignment vertical="center"/>
    </xf>
    <xf numFmtId="0" fontId="2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vertical="center" wrapText="1"/>
    </xf>
    <xf numFmtId="0" fontId="2" fillId="3" borderId="0" xfId="0" applyFont="1" applyFill="1" applyBorder="1" applyAlignment="1">
      <alignment horizontal="left" vertical="center"/>
    </xf>
    <xf numFmtId="0" fontId="2" fillId="3" borderId="0" xfId="0" quotePrefix="1" applyFont="1" applyFill="1" applyBorder="1" applyAlignment="1">
      <alignment horizontal="left" vertical="center"/>
    </xf>
    <xf numFmtId="0" fontId="2" fillId="3" borderId="0" xfId="0" applyFont="1" applyFill="1" applyBorder="1">
      <alignment vertical="center"/>
    </xf>
    <xf numFmtId="0" fontId="2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>
      <alignment vertical="center"/>
    </xf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>
      <alignment horizontal="left" vertical="center"/>
    </xf>
    <xf numFmtId="0" fontId="5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>
      <alignment vertical="center"/>
    </xf>
    <xf numFmtId="0" fontId="5" fillId="3" borderId="9" xfId="0" applyFont="1" applyFill="1" applyBorder="1" applyAlignment="1">
      <alignment horizontal="left" vertical="center"/>
    </xf>
    <xf numFmtId="0" fontId="5" fillId="3" borderId="13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0" fontId="5" fillId="3" borderId="17" xfId="0" applyFont="1" applyFill="1" applyBorder="1" applyAlignment="1">
      <alignment horizontal="left" vertical="center"/>
    </xf>
    <xf numFmtId="0" fontId="5" fillId="3" borderId="18" xfId="0" applyFont="1" applyFill="1" applyBorder="1" applyAlignment="1">
      <alignment horizontal="left" vertical="center"/>
    </xf>
    <xf numFmtId="0" fontId="5" fillId="3" borderId="19" xfId="0" applyFont="1" applyFill="1" applyBorder="1" applyAlignment="1">
      <alignment horizontal="left" vertical="center"/>
    </xf>
    <xf numFmtId="0" fontId="5" fillId="3" borderId="17" xfId="0" applyFont="1" applyFill="1" applyBorder="1" applyAlignment="1">
      <alignment vertical="center"/>
    </xf>
    <xf numFmtId="0" fontId="5" fillId="3" borderId="18" xfId="0" applyFont="1" applyFill="1" applyBorder="1">
      <alignment vertical="center"/>
    </xf>
    <xf numFmtId="0" fontId="5" fillId="3" borderId="17" xfId="0" applyFont="1" applyFill="1" applyBorder="1">
      <alignment vertical="center"/>
    </xf>
    <xf numFmtId="0" fontId="5" fillId="3" borderId="19" xfId="0" applyFont="1" applyFill="1" applyBorder="1">
      <alignment vertical="center"/>
    </xf>
    <xf numFmtId="0" fontId="5" fillId="3" borderId="30" xfId="0" applyFont="1" applyFill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9" xfId="0" applyBorder="1">
      <alignment vertical="center"/>
    </xf>
    <xf numFmtId="0" fontId="0" fillId="0" borderId="18" xfId="0" applyBorder="1">
      <alignment vertical="center"/>
    </xf>
    <xf numFmtId="0" fontId="5" fillId="3" borderId="6" xfId="0" applyFont="1" applyFill="1" applyBorder="1" applyAlignment="1">
      <alignment horizontal="left" vertical="center"/>
    </xf>
    <xf numFmtId="0" fontId="5" fillId="3" borderId="6" xfId="0" applyFont="1" applyFill="1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2" fillId="3" borderId="2" xfId="0" quotePrefix="1" applyFont="1" applyFill="1" applyBorder="1" applyAlignment="1">
      <alignment horizontal="center" vertical="center"/>
    </xf>
    <xf numFmtId="0" fontId="2" fillId="3" borderId="3" xfId="0" quotePrefix="1" applyFont="1" applyFill="1" applyBorder="1" applyAlignment="1">
      <alignment horizontal="center" vertical="center"/>
    </xf>
    <xf numFmtId="0" fontId="2" fillId="3" borderId="4" xfId="0" quotePrefix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3" borderId="26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27" xfId="0" applyFont="1" applyFill="1" applyBorder="1" applyAlignment="1">
      <alignment horizontal="left" vertical="center"/>
    </xf>
    <xf numFmtId="0" fontId="5" fillId="3" borderId="23" xfId="0" applyFont="1" applyFill="1" applyBorder="1" applyAlignment="1">
      <alignment horizontal="left" vertical="center" wrapText="1"/>
    </xf>
    <xf numFmtId="0" fontId="5" fillId="3" borderId="24" xfId="0" applyFont="1" applyFill="1" applyBorder="1" applyAlignment="1">
      <alignment horizontal="left" vertical="center" wrapText="1"/>
    </xf>
    <xf numFmtId="0" fontId="5" fillId="3" borderId="25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0" fontId="5" fillId="3" borderId="21" xfId="0" applyFont="1" applyFill="1" applyBorder="1" applyAlignment="1">
      <alignment horizontal="left" vertical="center" wrapText="1"/>
    </xf>
    <xf numFmtId="0" fontId="5" fillId="3" borderId="22" xfId="0" applyFont="1" applyFill="1" applyBorder="1" applyAlignment="1">
      <alignment horizontal="left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left" vertical="center"/>
    </xf>
    <xf numFmtId="0" fontId="5" fillId="3" borderId="33" xfId="0" quotePrefix="1" applyFont="1" applyFill="1" applyBorder="1" applyAlignment="1">
      <alignment horizontal="center" vertical="center"/>
    </xf>
    <xf numFmtId="0" fontId="5" fillId="3" borderId="34" xfId="0" quotePrefix="1" applyFont="1" applyFill="1" applyBorder="1" applyAlignment="1">
      <alignment horizontal="center" vertical="center"/>
    </xf>
    <xf numFmtId="0" fontId="5" fillId="3" borderId="35" xfId="0" quotePrefix="1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workbookViewId="0">
      <selection activeCell="K1" sqref="K1:K1048576"/>
    </sheetView>
  </sheetViews>
  <sheetFormatPr defaultRowHeight="13.5"/>
  <cols>
    <col min="1" max="1" width="12.25" customWidth="1"/>
    <col min="4" max="4" width="13.75" customWidth="1"/>
    <col min="5" max="6" width="13.125" customWidth="1"/>
    <col min="8" max="8" width="7.875" style="2" customWidth="1"/>
    <col min="10" max="10" width="5.75" customWidth="1"/>
    <col min="11" max="11" width="16.25" customWidth="1"/>
  </cols>
  <sheetData>
    <row r="1" spans="1:11" s="35" customFormat="1" ht="36" customHeight="1">
      <c r="A1" s="33" t="s">
        <v>0</v>
      </c>
      <c r="B1" s="33" t="s">
        <v>1</v>
      </c>
      <c r="C1" s="33" t="s">
        <v>2</v>
      </c>
      <c r="D1" s="34" t="s">
        <v>184</v>
      </c>
      <c r="E1" s="33" t="s">
        <v>3</v>
      </c>
      <c r="F1" s="33" t="s">
        <v>207</v>
      </c>
      <c r="G1" s="33" t="s">
        <v>208</v>
      </c>
      <c r="H1" s="33" t="s">
        <v>210</v>
      </c>
      <c r="I1" s="33" t="s">
        <v>209</v>
      </c>
      <c r="J1" s="33" t="s">
        <v>185</v>
      </c>
      <c r="K1" s="33" t="s">
        <v>186</v>
      </c>
    </row>
    <row r="2" spans="1:11" s="23" customFormat="1">
      <c r="A2" s="19" t="s">
        <v>30</v>
      </c>
      <c r="B2" s="19" t="s">
        <v>31</v>
      </c>
      <c r="C2" s="20">
        <v>170.5</v>
      </c>
      <c r="D2" s="21"/>
      <c r="E2" s="20">
        <v>3.75</v>
      </c>
      <c r="F2" s="22">
        <f t="shared" ref="F2:F23" si="0">E2/3.75*60</f>
        <v>60</v>
      </c>
      <c r="G2" s="22"/>
      <c r="H2" s="22"/>
      <c r="I2" s="22">
        <v>60</v>
      </c>
      <c r="J2" s="22">
        <v>1</v>
      </c>
      <c r="K2" s="22" t="s">
        <v>239</v>
      </c>
    </row>
    <row r="3" spans="1:11" s="6" customFormat="1">
      <c r="A3" s="3" t="s">
        <v>4</v>
      </c>
      <c r="B3" s="3" t="s">
        <v>5</v>
      </c>
      <c r="C3" s="5">
        <v>178.5</v>
      </c>
      <c r="D3" s="24" t="s">
        <v>182</v>
      </c>
      <c r="E3" s="5">
        <v>3.71</v>
      </c>
      <c r="F3" s="25">
        <f t="shared" si="0"/>
        <v>59.36</v>
      </c>
      <c r="G3" s="25"/>
      <c r="H3" s="25"/>
      <c r="I3" s="25">
        <v>59.36</v>
      </c>
      <c r="J3" s="25">
        <v>2</v>
      </c>
      <c r="K3" s="25">
        <v>1</v>
      </c>
    </row>
    <row r="4" spans="1:11" s="14" customFormat="1">
      <c r="A4" s="11" t="s">
        <v>14</v>
      </c>
      <c r="B4" s="11" t="s">
        <v>15</v>
      </c>
      <c r="C4" s="15">
        <v>160.5</v>
      </c>
      <c r="D4" s="18"/>
      <c r="E4" s="15">
        <v>3.69</v>
      </c>
      <c r="F4" s="13">
        <f t="shared" si="0"/>
        <v>59.04</v>
      </c>
      <c r="G4" s="13"/>
      <c r="H4" s="13"/>
      <c r="I4" s="13">
        <f>SUM(F4:H4)</f>
        <v>59.04</v>
      </c>
      <c r="J4" s="13">
        <v>3</v>
      </c>
      <c r="K4" s="13"/>
    </row>
    <row r="5" spans="1:11" s="14" customFormat="1">
      <c r="A5" s="11" t="s">
        <v>44</v>
      </c>
      <c r="B5" s="11" t="s">
        <v>45</v>
      </c>
      <c r="C5" s="15">
        <v>177.5</v>
      </c>
      <c r="D5" s="18"/>
      <c r="E5" s="15">
        <v>3.64</v>
      </c>
      <c r="F5" s="13">
        <f t="shared" si="0"/>
        <v>58.24</v>
      </c>
      <c r="G5" s="13"/>
      <c r="H5" s="13"/>
      <c r="I5" s="13">
        <f>SUM(F5:H5)</f>
        <v>58.24</v>
      </c>
      <c r="J5" s="13">
        <v>4</v>
      </c>
      <c r="K5" s="13"/>
    </row>
    <row r="6" spans="1:11" s="14" customFormat="1">
      <c r="A6" s="11" t="s">
        <v>46</v>
      </c>
      <c r="B6" s="11" t="s">
        <v>47</v>
      </c>
      <c r="C6" s="15">
        <v>167.5</v>
      </c>
      <c r="D6" s="18"/>
      <c r="E6" s="15">
        <v>3.63</v>
      </c>
      <c r="F6" s="13">
        <f t="shared" si="0"/>
        <v>58.08</v>
      </c>
      <c r="G6" s="13"/>
      <c r="H6" s="13"/>
      <c r="I6" s="13">
        <f>SUM(F6:H6)</f>
        <v>58.08</v>
      </c>
      <c r="J6" s="13">
        <v>5</v>
      </c>
      <c r="K6" s="13"/>
    </row>
    <row r="7" spans="1:11" s="14" customFormat="1">
      <c r="A7" s="11" t="s">
        <v>6</v>
      </c>
      <c r="B7" s="11" t="s">
        <v>7</v>
      </c>
      <c r="C7" s="15">
        <v>170</v>
      </c>
      <c r="D7" s="18"/>
      <c r="E7" s="15">
        <v>3.63</v>
      </c>
      <c r="F7" s="13">
        <f t="shared" si="0"/>
        <v>58.08</v>
      </c>
      <c r="G7" s="13"/>
      <c r="H7" s="13"/>
      <c r="I7" s="13">
        <f>SUM(F7:H7)</f>
        <v>58.08</v>
      </c>
      <c r="J7" s="13">
        <v>6</v>
      </c>
      <c r="K7" s="13"/>
    </row>
    <row r="8" spans="1:11" s="14" customFormat="1">
      <c r="A8" s="11" t="s">
        <v>10</v>
      </c>
      <c r="B8" s="11" t="s">
        <v>11</v>
      </c>
      <c r="C8" s="15">
        <v>163</v>
      </c>
      <c r="D8" s="18"/>
      <c r="E8" s="15">
        <v>3.49</v>
      </c>
      <c r="F8" s="13">
        <f t="shared" si="0"/>
        <v>55.84</v>
      </c>
      <c r="G8" s="13"/>
      <c r="H8" s="13"/>
      <c r="I8" s="13">
        <f>SUM(F8:H8)</f>
        <v>55.84</v>
      </c>
      <c r="J8" s="13">
        <v>7</v>
      </c>
      <c r="K8" s="13"/>
    </row>
    <row r="9" spans="1:11" s="23" customFormat="1">
      <c r="A9" s="19" t="s">
        <v>34</v>
      </c>
      <c r="B9" s="19" t="s">
        <v>35</v>
      </c>
      <c r="C9" s="20">
        <v>165</v>
      </c>
      <c r="D9" s="21" t="s">
        <v>183</v>
      </c>
      <c r="E9" s="20">
        <v>3.31</v>
      </c>
      <c r="F9" s="22">
        <f t="shared" si="0"/>
        <v>52.96</v>
      </c>
      <c r="G9" s="22"/>
      <c r="H9" s="22">
        <v>1</v>
      </c>
      <c r="I9" s="22">
        <v>53.96</v>
      </c>
      <c r="J9" s="22">
        <v>8</v>
      </c>
      <c r="K9" s="22" t="s">
        <v>239</v>
      </c>
    </row>
    <row r="10" spans="1:11" s="14" customFormat="1">
      <c r="A10" s="11" t="s">
        <v>42</v>
      </c>
      <c r="B10" s="11" t="s">
        <v>43</v>
      </c>
      <c r="C10" s="15">
        <v>161</v>
      </c>
      <c r="D10" s="18"/>
      <c r="E10" s="15">
        <v>3.34</v>
      </c>
      <c r="F10" s="13">
        <f t="shared" si="0"/>
        <v>53.44</v>
      </c>
      <c r="G10" s="13"/>
      <c r="H10" s="13"/>
      <c r="I10" s="13">
        <f t="shared" ref="I10:I23" si="1">SUM(F10:H10)</f>
        <v>53.44</v>
      </c>
      <c r="J10" s="13">
        <v>9</v>
      </c>
      <c r="K10" s="13"/>
    </row>
    <row r="11" spans="1:11" s="14" customFormat="1">
      <c r="A11" s="11" t="s">
        <v>18</v>
      </c>
      <c r="B11" s="11" t="s">
        <v>19</v>
      </c>
      <c r="C11" s="15">
        <v>159</v>
      </c>
      <c r="D11" s="18"/>
      <c r="E11" s="15">
        <v>3.32</v>
      </c>
      <c r="F11" s="13">
        <f t="shared" si="0"/>
        <v>53.12</v>
      </c>
      <c r="G11" s="13"/>
      <c r="H11" s="13"/>
      <c r="I11" s="13">
        <f t="shared" si="1"/>
        <v>53.12</v>
      </c>
      <c r="J11" s="13">
        <v>10</v>
      </c>
      <c r="K11" s="13"/>
    </row>
    <row r="12" spans="1:11" s="14" customFormat="1">
      <c r="A12" s="11" t="s">
        <v>40</v>
      </c>
      <c r="B12" s="11" t="s">
        <v>41</v>
      </c>
      <c r="C12" s="15">
        <v>173.5</v>
      </c>
      <c r="D12" s="18"/>
      <c r="E12" s="15">
        <v>3.32</v>
      </c>
      <c r="F12" s="13">
        <f t="shared" si="0"/>
        <v>53.12</v>
      </c>
      <c r="G12" s="13"/>
      <c r="H12" s="13"/>
      <c r="I12" s="13">
        <f t="shared" si="1"/>
        <v>53.12</v>
      </c>
      <c r="J12" s="13">
        <v>11</v>
      </c>
      <c r="K12" s="13"/>
    </row>
    <row r="13" spans="1:11" s="14" customFormat="1">
      <c r="A13" s="11" t="s">
        <v>12</v>
      </c>
      <c r="B13" s="11" t="s">
        <v>13</v>
      </c>
      <c r="C13" s="15">
        <v>164.5</v>
      </c>
      <c r="D13" s="18"/>
      <c r="E13" s="15">
        <v>3.31</v>
      </c>
      <c r="F13" s="13">
        <f t="shared" si="0"/>
        <v>52.96</v>
      </c>
      <c r="G13" s="13"/>
      <c r="H13" s="13"/>
      <c r="I13" s="13">
        <f t="shared" si="1"/>
        <v>52.96</v>
      </c>
      <c r="J13" s="13">
        <v>12</v>
      </c>
      <c r="K13" s="13"/>
    </row>
    <row r="14" spans="1:11" s="14" customFormat="1">
      <c r="A14" s="11" t="s">
        <v>26</v>
      </c>
      <c r="B14" s="11" t="s">
        <v>27</v>
      </c>
      <c r="C14" s="15">
        <v>172.5</v>
      </c>
      <c r="D14" s="18"/>
      <c r="E14" s="15">
        <v>3.29</v>
      </c>
      <c r="F14" s="13">
        <f t="shared" si="0"/>
        <v>52.64</v>
      </c>
      <c r="G14" s="13"/>
      <c r="H14" s="13"/>
      <c r="I14" s="13">
        <f t="shared" si="1"/>
        <v>52.64</v>
      </c>
      <c r="J14" s="13">
        <v>13</v>
      </c>
      <c r="K14" s="13"/>
    </row>
    <row r="15" spans="1:11" s="14" customFormat="1">
      <c r="A15" s="11" t="s">
        <v>20</v>
      </c>
      <c r="B15" s="11" t="s">
        <v>21</v>
      </c>
      <c r="C15" s="15">
        <v>164.5</v>
      </c>
      <c r="D15" s="18"/>
      <c r="E15" s="15">
        <v>3.26</v>
      </c>
      <c r="F15" s="13">
        <f t="shared" si="0"/>
        <v>52.16</v>
      </c>
      <c r="G15" s="13"/>
      <c r="H15" s="13"/>
      <c r="I15" s="13">
        <f t="shared" si="1"/>
        <v>52.16</v>
      </c>
      <c r="J15" s="13">
        <v>14</v>
      </c>
      <c r="K15" s="13"/>
    </row>
    <row r="16" spans="1:11" s="14" customFormat="1">
      <c r="A16" s="11" t="s">
        <v>32</v>
      </c>
      <c r="B16" s="11" t="s">
        <v>33</v>
      </c>
      <c r="C16" s="15">
        <v>196.5</v>
      </c>
      <c r="D16" s="18"/>
      <c r="E16" s="15">
        <v>3.19</v>
      </c>
      <c r="F16" s="13">
        <f t="shared" si="0"/>
        <v>51.04</v>
      </c>
      <c r="G16" s="13"/>
      <c r="H16" s="13"/>
      <c r="I16" s="13">
        <f t="shared" si="1"/>
        <v>51.04</v>
      </c>
      <c r="J16" s="13">
        <v>15</v>
      </c>
      <c r="K16" s="13"/>
    </row>
    <row r="17" spans="1:11" s="14" customFormat="1">
      <c r="A17" s="11" t="s">
        <v>8</v>
      </c>
      <c r="B17" s="11" t="s">
        <v>9</v>
      </c>
      <c r="C17" s="15">
        <v>168</v>
      </c>
      <c r="D17" s="18"/>
      <c r="E17" s="15">
        <v>3.12</v>
      </c>
      <c r="F17" s="13">
        <f t="shared" si="0"/>
        <v>49.92</v>
      </c>
      <c r="G17" s="13"/>
      <c r="H17" s="13"/>
      <c r="I17" s="13">
        <f t="shared" si="1"/>
        <v>49.92</v>
      </c>
      <c r="J17" s="13">
        <v>16</v>
      </c>
      <c r="K17" s="13"/>
    </row>
    <row r="18" spans="1:11" s="14" customFormat="1">
      <c r="A18" s="11" t="s">
        <v>38</v>
      </c>
      <c r="B18" s="11" t="s">
        <v>39</v>
      </c>
      <c r="C18" s="15">
        <v>171</v>
      </c>
      <c r="D18" s="18"/>
      <c r="E18" s="15">
        <v>3.06</v>
      </c>
      <c r="F18" s="13">
        <f t="shared" si="0"/>
        <v>48.96</v>
      </c>
      <c r="G18" s="13"/>
      <c r="H18" s="13"/>
      <c r="I18" s="13">
        <f t="shared" si="1"/>
        <v>48.96</v>
      </c>
      <c r="J18" s="13">
        <v>17</v>
      </c>
      <c r="K18" s="13"/>
    </row>
    <row r="19" spans="1:11" s="14" customFormat="1">
      <c r="A19" s="11" t="s">
        <v>36</v>
      </c>
      <c r="B19" s="11" t="s">
        <v>37</v>
      </c>
      <c r="C19" s="15">
        <v>158</v>
      </c>
      <c r="D19" s="18"/>
      <c r="E19" s="15">
        <v>3.03</v>
      </c>
      <c r="F19" s="13">
        <f t="shared" si="0"/>
        <v>48.48</v>
      </c>
      <c r="G19" s="13"/>
      <c r="H19" s="13"/>
      <c r="I19" s="13">
        <f t="shared" si="1"/>
        <v>48.48</v>
      </c>
      <c r="J19" s="13">
        <v>18</v>
      </c>
      <c r="K19" s="13"/>
    </row>
    <row r="20" spans="1:11" s="14" customFormat="1">
      <c r="A20" s="11" t="s">
        <v>16</v>
      </c>
      <c r="B20" s="11" t="s">
        <v>17</v>
      </c>
      <c r="C20" s="15">
        <v>162</v>
      </c>
      <c r="D20" s="18"/>
      <c r="E20" s="15">
        <v>2.98</v>
      </c>
      <c r="F20" s="13">
        <f t="shared" si="0"/>
        <v>47.68</v>
      </c>
      <c r="G20" s="13"/>
      <c r="H20" s="13"/>
      <c r="I20" s="13">
        <f t="shared" si="1"/>
        <v>47.68</v>
      </c>
      <c r="J20" s="13">
        <v>19</v>
      </c>
      <c r="K20" s="13"/>
    </row>
    <row r="21" spans="1:11" s="14" customFormat="1">
      <c r="A21" s="11" t="s">
        <v>28</v>
      </c>
      <c r="B21" s="11" t="s">
        <v>29</v>
      </c>
      <c r="C21" s="15">
        <v>170.5</v>
      </c>
      <c r="D21" s="18"/>
      <c r="E21" s="15">
        <v>2.87</v>
      </c>
      <c r="F21" s="13">
        <f t="shared" si="0"/>
        <v>45.92</v>
      </c>
      <c r="G21" s="13"/>
      <c r="H21" s="13"/>
      <c r="I21" s="13">
        <f t="shared" si="1"/>
        <v>45.92</v>
      </c>
      <c r="J21" s="13">
        <v>20</v>
      </c>
      <c r="K21" s="13"/>
    </row>
    <row r="22" spans="1:11" s="14" customFormat="1">
      <c r="A22" s="11" t="s">
        <v>24</v>
      </c>
      <c r="B22" s="11" t="s">
        <v>25</v>
      </c>
      <c r="C22" s="15">
        <v>143.5</v>
      </c>
      <c r="D22" s="18"/>
      <c r="E22" s="15">
        <v>2.73</v>
      </c>
      <c r="F22" s="13">
        <f t="shared" si="0"/>
        <v>43.68</v>
      </c>
      <c r="G22" s="13"/>
      <c r="H22" s="13"/>
      <c r="I22" s="13">
        <f t="shared" si="1"/>
        <v>43.68</v>
      </c>
      <c r="J22" s="13">
        <v>21</v>
      </c>
      <c r="K22" s="13"/>
    </row>
    <row r="23" spans="1:11" s="14" customFormat="1">
      <c r="A23" s="11" t="s">
        <v>22</v>
      </c>
      <c r="B23" s="11" t="s">
        <v>23</v>
      </c>
      <c r="C23" s="15">
        <v>163.5</v>
      </c>
      <c r="D23" s="18"/>
      <c r="E23" s="15">
        <v>2.72</v>
      </c>
      <c r="F23" s="13">
        <f t="shared" si="0"/>
        <v>43.52</v>
      </c>
      <c r="G23" s="13"/>
      <c r="H23" s="13"/>
      <c r="I23" s="13">
        <f t="shared" si="1"/>
        <v>43.52</v>
      </c>
      <c r="J23" s="13">
        <v>22</v>
      </c>
      <c r="K23" s="13"/>
    </row>
    <row r="24" spans="1:11" s="14" customFormat="1">
      <c r="A24" s="37"/>
      <c r="B24" s="37"/>
      <c r="C24" s="38"/>
      <c r="D24" s="39"/>
      <c r="E24" s="38"/>
      <c r="F24" s="40"/>
      <c r="G24" s="40"/>
      <c r="H24" s="40"/>
      <c r="I24" s="40"/>
      <c r="J24" s="40"/>
      <c r="K24" s="40"/>
    </row>
    <row r="25" spans="1:11">
      <c r="A25" s="1"/>
      <c r="B25" s="1"/>
      <c r="C25" s="1"/>
      <c r="D25" s="1"/>
      <c r="E25" s="1"/>
    </row>
    <row r="26" spans="1:11">
      <c r="A26" s="16"/>
      <c r="B26" s="74"/>
      <c r="C26" s="75"/>
      <c r="D26" s="75"/>
      <c r="E26" s="75"/>
      <c r="F26" s="75"/>
      <c r="G26" s="76"/>
      <c r="H26" s="16" t="s">
        <v>213</v>
      </c>
    </row>
    <row r="27" spans="1:11">
      <c r="A27" s="12" t="s">
        <v>211</v>
      </c>
      <c r="B27" s="16" t="s">
        <v>212</v>
      </c>
      <c r="C27" s="16"/>
      <c r="D27" s="16"/>
      <c r="E27" s="16"/>
      <c r="F27" s="16"/>
      <c r="G27" s="16"/>
      <c r="H27" s="16">
        <v>1</v>
      </c>
    </row>
    <row r="28" spans="1:11" s="7" customFormat="1"/>
    <row r="29" spans="1:11" s="7" customFormat="1">
      <c r="A29"/>
    </row>
    <row r="30" spans="1:11">
      <c r="A30" s="2"/>
      <c r="H30"/>
    </row>
    <row r="31" spans="1:11">
      <c r="A31" s="2"/>
      <c r="H31"/>
    </row>
    <row r="32" spans="1:11">
      <c r="A32" s="2"/>
      <c r="H32"/>
    </row>
    <row r="33" spans="3:8">
      <c r="C33" s="2"/>
      <c r="H33"/>
    </row>
  </sheetData>
  <sortState ref="A4:L25">
    <sortCondition descending="1" ref="B4:B25"/>
  </sortState>
  <mergeCells count="1">
    <mergeCell ref="B26:G2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6"/>
  <sheetViews>
    <sheetView workbookViewId="0">
      <selection activeCell="J4" sqref="J4"/>
    </sheetView>
  </sheetViews>
  <sheetFormatPr defaultRowHeight="13.5"/>
  <cols>
    <col min="1" max="1" width="12.5" customWidth="1"/>
    <col min="5" max="5" width="11.5" customWidth="1"/>
    <col min="6" max="6" width="14" style="2" customWidth="1"/>
    <col min="7" max="7" width="11.5" style="2" customWidth="1"/>
    <col min="8" max="8" width="12.625" customWidth="1"/>
    <col min="10" max="10" width="11.625" customWidth="1"/>
  </cols>
  <sheetData>
    <row r="1" spans="1:11" s="35" customFormat="1" ht="43.5" customHeight="1">
      <c r="A1" s="33" t="s">
        <v>0</v>
      </c>
      <c r="B1" s="33" t="s">
        <v>1</v>
      </c>
      <c r="C1" s="33" t="s">
        <v>2</v>
      </c>
      <c r="D1" s="34" t="s">
        <v>184</v>
      </c>
      <c r="E1" s="33" t="s">
        <v>3</v>
      </c>
      <c r="F1" s="33" t="s">
        <v>207</v>
      </c>
      <c r="G1" s="33" t="s">
        <v>208</v>
      </c>
      <c r="H1" s="33" t="s">
        <v>209</v>
      </c>
      <c r="I1" s="33" t="s">
        <v>185</v>
      </c>
      <c r="J1" s="33" t="s">
        <v>186</v>
      </c>
    </row>
    <row r="2" spans="1:11" s="6" customFormat="1">
      <c r="A2" s="3" t="s">
        <v>52</v>
      </c>
      <c r="B2" s="3" t="s">
        <v>53</v>
      </c>
      <c r="C2" s="5">
        <v>125.5</v>
      </c>
      <c r="D2" s="24" t="s">
        <v>198</v>
      </c>
      <c r="E2" s="5">
        <v>4.1900000000000004</v>
      </c>
      <c r="F2" s="5">
        <f>E2/4.19*60</f>
        <v>60</v>
      </c>
      <c r="G2" s="26">
        <v>0.5</v>
      </c>
      <c r="H2" s="25">
        <f>SUM(F2:G2)</f>
        <v>60.5</v>
      </c>
      <c r="I2" s="25">
        <v>1</v>
      </c>
      <c r="J2" s="25">
        <v>1</v>
      </c>
    </row>
    <row r="3" spans="1:11" s="23" customFormat="1">
      <c r="A3" s="19" t="s">
        <v>50</v>
      </c>
      <c r="B3" s="19" t="s">
        <v>51</v>
      </c>
      <c r="C3" s="20">
        <v>148</v>
      </c>
      <c r="D3" s="21" t="s">
        <v>197</v>
      </c>
      <c r="E3" s="20">
        <v>4.17</v>
      </c>
      <c r="F3" s="20">
        <f t="shared" ref="F3:F4" si="0">E3/4.19*60</f>
        <v>59.713603818615745</v>
      </c>
      <c r="G3" s="72"/>
      <c r="H3" s="22">
        <f>SUM(F3:G3)</f>
        <v>59.713603818615745</v>
      </c>
      <c r="I3" s="22">
        <v>2</v>
      </c>
      <c r="J3" s="22" t="s">
        <v>242</v>
      </c>
    </row>
    <row r="4" spans="1:11" s="6" customFormat="1">
      <c r="A4" s="3" t="s">
        <v>48</v>
      </c>
      <c r="B4" s="3" t="s">
        <v>49</v>
      </c>
      <c r="C4" s="5">
        <v>142</v>
      </c>
      <c r="D4" s="24" t="s">
        <v>196</v>
      </c>
      <c r="E4" s="5">
        <v>3.29</v>
      </c>
      <c r="F4" s="5">
        <f t="shared" si="0"/>
        <v>47.112171837708829</v>
      </c>
      <c r="G4" s="26"/>
      <c r="H4" s="25">
        <f>SUM(F4:G4)</f>
        <v>47.112171837708829</v>
      </c>
      <c r="I4" s="25">
        <v>3</v>
      </c>
      <c r="J4" s="25">
        <v>2</v>
      </c>
    </row>
    <row r="5" spans="1:11" s="14" customFormat="1">
      <c r="A5" s="37"/>
      <c r="B5" s="37"/>
      <c r="C5" s="38"/>
      <c r="D5" s="39"/>
      <c r="E5" s="38"/>
      <c r="F5" s="38"/>
      <c r="G5" s="39"/>
      <c r="H5" s="40"/>
      <c r="I5" s="40"/>
      <c r="J5" s="40"/>
      <c r="K5" s="40"/>
    </row>
    <row r="6" spans="1:11" s="14" customFormat="1"/>
    <row r="7" spans="1:11">
      <c r="A7" s="74"/>
      <c r="B7" s="75"/>
      <c r="C7" s="75"/>
      <c r="D7" s="75"/>
      <c r="E7" s="75"/>
      <c r="F7" s="75"/>
      <c r="G7" s="75"/>
      <c r="H7" s="75"/>
      <c r="I7" s="75"/>
      <c r="J7" s="76"/>
      <c r="K7" s="13" t="s">
        <v>213</v>
      </c>
    </row>
    <row r="8" spans="1:11">
      <c r="A8" s="17" t="s">
        <v>225</v>
      </c>
      <c r="B8" s="16" t="s">
        <v>226</v>
      </c>
      <c r="C8" s="16"/>
      <c r="D8" s="16"/>
      <c r="E8" s="16"/>
      <c r="F8" s="16"/>
      <c r="G8" s="16"/>
      <c r="H8" s="16"/>
      <c r="I8" s="16"/>
      <c r="J8" s="16"/>
      <c r="K8" s="16">
        <v>0.5</v>
      </c>
    </row>
    <row r="10" spans="1:11">
      <c r="A10" s="2"/>
      <c r="F10"/>
      <c r="G10"/>
    </row>
    <row r="11" spans="1:11">
      <c r="A11" s="2"/>
      <c r="F11"/>
      <c r="G11"/>
    </row>
    <row r="12" spans="1:11">
      <c r="A12" s="2"/>
      <c r="F12"/>
      <c r="G12"/>
    </row>
    <row r="13" spans="1:11">
      <c r="A13" s="2"/>
      <c r="F13"/>
      <c r="G13"/>
    </row>
    <row r="14" spans="1:11">
      <c r="A14" s="2"/>
      <c r="F14"/>
      <c r="G14"/>
    </row>
    <row r="15" spans="1:11">
      <c r="A15" s="2"/>
      <c r="F15"/>
      <c r="G15"/>
    </row>
    <row r="16" spans="1:11">
      <c r="A16" s="2"/>
      <c r="B16" s="2"/>
      <c r="F16"/>
      <c r="G16"/>
    </row>
  </sheetData>
  <sortState ref="A3:L6">
    <sortCondition descending="1" ref="B3:B6"/>
  </sortState>
  <mergeCells count="1">
    <mergeCell ref="A7:J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46"/>
  <sheetViews>
    <sheetView workbookViewId="0">
      <selection activeCell="J29" sqref="J29"/>
    </sheetView>
  </sheetViews>
  <sheetFormatPr defaultRowHeight="13.5"/>
  <cols>
    <col min="1" max="1" width="11.75" customWidth="1"/>
    <col min="2" max="2" width="16.875" style="28" customWidth="1"/>
    <col min="3" max="3" width="7.75" customWidth="1"/>
    <col min="4" max="4" width="7.625" customWidth="1"/>
    <col min="5" max="5" width="7.75" style="2" customWidth="1"/>
    <col min="6" max="6" width="13" style="2" customWidth="1"/>
    <col min="7" max="7" width="11.875" style="2" customWidth="1"/>
    <col min="8" max="8" width="12.5" style="2" customWidth="1"/>
    <col min="9" max="9" width="11" customWidth="1"/>
    <col min="10" max="10" width="11.875" customWidth="1"/>
    <col min="11" max="11" width="10.5" style="8" customWidth="1"/>
  </cols>
  <sheetData>
    <row r="1" spans="1:10" s="32" customFormat="1" ht="36">
      <c r="A1" s="30" t="s">
        <v>0</v>
      </c>
      <c r="B1" s="30" t="s">
        <v>1</v>
      </c>
      <c r="C1" s="30" t="s">
        <v>2</v>
      </c>
      <c r="D1" s="30" t="s">
        <v>184</v>
      </c>
      <c r="E1" s="30" t="s">
        <v>3</v>
      </c>
      <c r="F1" s="30" t="s">
        <v>207</v>
      </c>
      <c r="G1" s="31" t="s">
        <v>208</v>
      </c>
      <c r="H1" s="30" t="s">
        <v>209</v>
      </c>
      <c r="I1" s="30" t="s">
        <v>185</v>
      </c>
      <c r="J1" s="30" t="s">
        <v>186</v>
      </c>
    </row>
    <row r="2" spans="1:10" s="6" customFormat="1">
      <c r="A2" s="3" t="s">
        <v>60</v>
      </c>
      <c r="B2" s="3" t="s">
        <v>61</v>
      </c>
      <c r="C2" s="4">
        <v>146.5</v>
      </c>
      <c r="D2" s="4" t="s">
        <v>191</v>
      </c>
      <c r="E2" s="4">
        <v>4.33</v>
      </c>
      <c r="F2" s="4">
        <f t="shared" ref="F2:F18" si="0">E2/4.42*60</f>
        <v>58.77828054298643</v>
      </c>
      <c r="G2" s="4">
        <v>1.5</v>
      </c>
      <c r="H2" s="25">
        <f t="shared" ref="H2:H18" si="1">SUM(F2:G2)</f>
        <v>60.27828054298643</v>
      </c>
      <c r="I2" s="25">
        <v>1</v>
      </c>
      <c r="J2" s="25">
        <v>1</v>
      </c>
    </row>
    <row r="3" spans="1:10" s="6" customFormat="1">
      <c r="A3" s="3" t="s">
        <v>64</v>
      </c>
      <c r="B3" s="3" t="s">
        <v>65</v>
      </c>
      <c r="C3" s="4">
        <v>159.5</v>
      </c>
      <c r="D3" s="4" t="s">
        <v>195</v>
      </c>
      <c r="E3" s="4">
        <v>4.42</v>
      </c>
      <c r="F3" s="4">
        <f t="shared" si="0"/>
        <v>60</v>
      </c>
      <c r="G3" s="4"/>
      <c r="H3" s="25">
        <f t="shared" si="1"/>
        <v>60</v>
      </c>
      <c r="I3" s="25">
        <v>2</v>
      </c>
      <c r="J3" s="25">
        <v>2</v>
      </c>
    </row>
    <row r="4" spans="1:10" s="6" customFormat="1">
      <c r="A4" s="3" t="s">
        <v>66</v>
      </c>
      <c r="B4" s="3" t="s">
        <v>67</v>
      </c>
      <c r="C4" s="4">
        <v>149.5</v>
      </c>
      <c r="D4" s="4" t="s">
        <v>192</v>
      </c>
      <c r="E4" s="4">
        <v>4.34</v>
      </c>
      <c r="F4" s="4">
        <f t="shared" si="0"/>
        <v>58.914027149321264</v>
      </c>
      <c r="G4" s="27">
        <v>0.6</v>
      </c>
      <c r="H4" s="25">
        <f t="shared" si="1"/>
        <v>59.514027149321265</v>
      </c>
      <c r="I4" s="25">
        <v>3</v>
      </c>
      <c r="J4" s="25">
        <v>3</v>
      </c>
    </row>
    <row r="5" spans="1:10" s="6" customFormat="1">
      <c r="A5" s="3" t="s">
        <v>72</v>
      </c>
      <c r="B5" s="3" t="s">
        <v>240</v>
      </c>
      <c r="C5" s="4">
        <v>139</v>
      </c>
      <c r="D5" s="4" t="s">
        <v>182</v>
      </c>
      <c r="E5" s="4">
        <v>4.2300000000000004</v>
      </c>
      <c r="F5" s="4">
        <f t="shared" si="0"/>
        <v>57.420814479638018</v>
      </c>
      <c r="G5" s="4">
        <v>0.5</v>
      </c>
      <c r="H5" s="25">
        <f t="shared" si="1"/>
        <v>57.920814479638018</v>
      </c>
      <c r="I5" s="25">
        <v>4</v>
      </c>
      <c r="J5" s="25">
        <v>4</v>
      </c>
    </row>
    <row r="6" spans="1:10" s="14" customFormat="1">
      <c r="A6" s="11" t="s">
        <v>86</v>
      </c>
      <c r="B6" s="11" t="s">
        <v>87</v>
      </c>
      <c r="C6" s="12">
        <v>122</v>
      </c>
      <c r="D6" s="12" t="s">
        <v>187</v>
      </c>
      <c r="E6" s="12">
        <v>3.99</v>
      </c>
      <c r="F6" s="12">
        <f t="shared" si="0"/>
        <v>54.162895927601809</v>
      </c>
      <c r="G6" s="12"/>
      <c r="H6" s="13">
        <f t="shared" si="1"/>
        <v>54.162895927601809</v>
      </c>
      <c r="I6" s="13">
        <v>5</v>
      </c>
      <c r="J6" s="13"/>
    </row>
    <row r="7" spans="1:10" s="6" customFormat="1">
      <c r="A7" s="3" t="s">
        <v>62</v>
      </c>
      <c r="B7" s="3" t="s">
        <v>63</v>
      </c>
      <c r="C7" s="4">
        <v>141</v>
      </c>
      <c r="D7" s="4" t="s">
        <v>190</v>
      </c>
      <c r="E7" s="4">
        <v>3.98</v>
      </c>
      <c r="F7" s="4">
        <f t="shared" si="0"/>
        <v>54.027149321266968</v>
      </c>
      <c r="G7" s="4"/>
      <c r="H7" s="25">
        <f t="shared" si="1"/>
        <v>54.027149321266968</v>
      </c>
      <c r="I7" s="25">
        <v>6</v>
      </c>
      <c r="J7" s="25">
        <v>5</v>
      </c>
    </row>
    <row r="8" spans="1:10" s="6" customFormat="1">
      <c r="A8" s="3" t="s">
        <v>76</v>
      </c>
      <c r="B8" s="3" t="s">
        <v>77</v>
      </c>
      <c r="C8" s="4">
        <v>140</v>
      </c>
      <c r="D8" s="4" t="s">
        <v>189</v>
      </c>
      <c r="E8" s="4">
        <v>3.94</v>
      </c>
      <c r="F8" s="4">
        <f t="shared" si="0"/>
        <v>53.484162895927604</v>
      </c>
      <c r="G8" s="4"/>
      <c r="H8" s="25">
        <f t="shared" si="1"/>
        <v>53.484162895927604</v>
      </c>
      <c r="I8" s="25">
        <v>7</v>
      </c>
      <c r="J8" s="25">
        <v>6</v>
      </c>
    </row>
    <row r="9" spans="1:10" s="6" customFormat="1">
      <c r="A9" s="3" t="s">
        <v>74</v>
      </c>
      <c r="B9" s="3" t="s">
        <v>75</v>
      </c>
      <c r="C9" s="4">
        <v>159</v>
      </c>
      <c r="D9" s="4" t="s">
        <v>194</v>
      </c>
      <c r="E9" s="4">
        <v>3.72</v>
      </c>
      <c r="F9" s="4">
        <f t="shared" si="0"/>
        <v>50.497737556561084</v>
      </c>
      <c r="G9" s="4"/>
      <c r="H9" s="25">
        <f t="shared" si="1"/>
        <v>50.497737556561084</v>
      </c>
      <c r="I9" s="25">
        <v>8</v>
      </c>
      <c r="J9" s="25">
        <v>7</v>
      </c>
    </row>
    <row r="10" spans="1:10" s="14" customFormat="1">
      <c r="A10" s="11" t="s">
        <v>56</v>
      </c>
      <c r="B10" s="11" t="s">
        <v>57</v>
      </c>
      <c r="C10" s="12">
        <v>135.5</v>
      </c>
      <c r="D10" s="12"/>
      <c r="E10" s="12">
        <v>3.62</v>
      </c>
      <c r="F10" s="12">
        <f t="shared" si="0"/>
        <v>49.140271493212673</v>
      </c>
      <c r="G10" s="12"/>
      <c r="H10" s="13">
        <f t="shared" si="1"/>
        <v>49.140271493212673</v>
      </c>
      <c r="I10" s="13">
        <v>9</v>
      </c>
      <c r="J10" s="13"/>
    </row>
    <row r="11" spans="1:10" s="6" customFormat="1">
      <c r="A11" s="3" t="s">
        <v>70</v>
      </c>
      <c r="B11" s="3" t="s">
        <v>71</v>
      </c>
      <c r="C11" s="4">
        <v>149.5</v>
      </c>
      <c r="D11" s="4" t="s">
        <v>193</v>
      </c>
      <c r="E11" s="4">
        <v>3.61</v>
      </c>
      <c r="F11" s="4">
        <f t="shared" si="0"/>
        <v>49.004524886877824</v>
      </c>
      <c r="G11" s="4"/>
      <c r="H11" s="25">
        <f t="shared" si="1"/>
        <v>49.004524886877824</v>
      </c>
      <c r="I11" s="25">
        <v>10</v>
      </c>
      <c r="J11" s="25">
        <v>8</v>
      </c>
    </row>
    <row r="12" spans="1:10" s="14" customFormat="1">
      <c r="A12" s="11" t="s">
        <v>82</v>
      </c>
      <c r="B12" s="11" t="s">
        <v>83</v>
      </c>
      <c r="C12" s="12">
        <v>119</v>
      </c>
      <c r="D12" s="12"/>
      <c r="E12" s="12">
        <v>3.48</v>
      </c>
      <c r="F12" s="12">
        <f t="shared" si="0"/>
        <v>47.239819004524882</v>
      </c>
      <c r="G12" s="12"/>
      <c r="H12" s="13">
        <f t="shared" si="1"/>
        <v>47.239819004524882</v>
      </c>
      <c r="I12" s="13">
        <v>11</v>
      </c>
      <c r="J12" s="13"/>
    </row>
    <row r="13" spans="1:10" s="6" customFormat="1">
      <c r="A13" s="3" t="s">
        <v>68</v>
      </c>
      <c r="B13" s="3" t="s">
        <v>69</v>
      </c>
      <c r="C13" s="4">
        <v>134.5</v>
      </c>
      <c r="D13" s="4" t="s">
        <v>188</v>
      </c>
      <c r="E13" s="4">
        <v>3.23</v>
      </c>
      <c r="F13" s="4">
        <f t="shared" si="0"/>
        <v>43.846153846153847</v>
      </c>
      <c r="G13" s="4"/>
      <c r="H13" s="25">
        <f t="shared" si="1"/>
        <v>43.846153846153847</v>
      </c>
      <c r="I13" s="25">
        <v>12</v>
      </c>
      <c r="J13" s="25">
        <v>9</v>
      </c>
    </row>
    <row r="14" spans="1:10" s="14" customFormat="1">
      <c r="A14" s="11" t="s">
        <v>84</v>
      </c>
      <c r="B14" s="11" t="s">
        <v>85</v>
      </c>
      <c r="C14" s="12">
        <v>119</v>
      </c>
      <c r="D14" s="12"/>
      <c r="E14" s="12">
        <v>3.02</v>
      </c>
      <c r="F14" s="12">
        <f t="shared" si="0"/>
        <v>40.995475113122176</v>
      </c>
      <c r="G14" s="12"/>
      <c r="H14" s="13">
        <f t="shared" si="1"/>
        <v>40.995475113122176</v>
      </c>
      <c r="I14" s="13">
        <v>13</v>
      </c>
      <c r="J14" s="13"/>
    </row>
    <row r="15" spans="1:10" s="14" customFormat="1">
      <c r="A15" s="11" t="s">
        <v>78</v>
      </c>
      <c r="B15" s="11" t="s">
        <v>79</v>
      </c>
      <c r="C15" s="12">
        <v>140.5</v>
      </c>
      <c r="D15" s="12"/>
      <c r="E15" s="12">
        <v>2.98</v>
      </c>
      <c r="F15" s="12">
        <f t="shared" si="0"/>
        <v>40.452488687782811</v>
      </c>
      <c r="G15" s="12"/>
      <c r="H15" s="13">
        <f t="shared" si="1"/>
        <v>40.452488687782811</v>
      </c>
      <c r="I15" s="13">
        <v>14</v>
      </c>
      <c r="J15" s="13"/>
    </row>
    <row r="16" spans="1:10" s="14" customFormat="1">
      <c r="A16" s="11" t="s">
        <v>80</v>
      </c>
      <c r="B16" s="11" t="s">
        <v>81</v>
      </c>
      <c r="C16" s="12">
        <v>124</v>
      </c>
      <c r="D16" s="12"/>
      <c r="E16" s="12">
        <v>2.71</v>
      </c>
      <c r="F16" s="12">
        <f t="shared" si="0"/>
        <v>36.787330316742086</v>
      </c>
      <c r="G16" s="12"/>
      <c r="H16" s="13">
        <f t="shared" si="1"/>
        <v>36.787330316742086</v>
      </c>
      <c r="I16" s="13">
        <v>15</v>
      </c>
      <c r="J16" s="13"/>
    </row>
    <row r="17" spans="1:13" s="14" customFormat="1">
      <c r="A17" s="11" t="s">
        <v>58</v>
      </c>
      <c r="B17" s="11" t="s">
        <v>59</v>
      </c>
      <c r="C17" s="12">
        <v>138.5</v>
      </c>
      <c r="D17" s="12"/>
      <c r="E17" s="12">
        <v>2.63</v>
      </c>
      <c r="F17" s="12">
        <f t="shared" si="0"/>
        <v>35.701357466063349</v>
      </c>
      <c r="G17" s="12"/>
      <c r="H17" s="13">
        <f t="shared" si="1"/>
        <v>35.701357466063349</v>
      </c>
      <c r="I17" s="13">
        <v>16</v>
      </c>
      <c r="J17" s="13"/>
    </row>
    <row r="18" spans="1:13" s="14" customFormat="1">
      <c r="A18" s="11" t="s">
        <v>54</v>
      </c>
      <c r="B18" s="11" t="s">
        <v>55</v>
      </c>
      <c r="C18" s="12">
        <v>89</v>
      </c>
      <c r="D18" s="12"/>
      <c r="E18" s="12">
        <v>1.54</v>
      </c>
      <c r="F18" s="12">
        <f t="shared" si="0"/>
        <v>20.904977375565615</v>
      </c>
      <c r="G18" s="12"/>
      <c r="H18" s="13">
        <f t="shared" si="1"/>
        <v>20.904977375565615</v>
      </c>
      <c r="I18" s="13">
        <v>17</v>
      </c>
      <c r="J18" s="13"/>
    </row>
    <row r="19" spans="1:13" s="14" customFormat="1">
      <c r="A19" s="37"/>
      <c r="B19" s="37"/>
      <c r="C19" s="36"/>
      <c r="D19" s="36"/>
      <c r="E19" s="36"/>
      <c r="F19" s="36"/>
      <c r="G19" s="36"/>
      <c r="H19" s="40"/>
      <c r="I19" s="40"/>
      <c r="J19" s="40"/>
      <c r="K19" s="40"/>
    </row>
    <row r="20" spans="1:13" s="14" customFormat="1">
      <c r="A20" s="37"/>
      <c r="B20" s="37"/>
      <c r="C20" s="36"/>
      <c r="D20" s="36"/>
      <c r="E20" s="36"/>
      <c r="F20" s="36"/>
      <c r="G20" s="36"/>
      <c r="H20" s="40"/>
      <c r="I20" s="40"/>
      <c r="J20" s="40"/>
      <c r="K20" s="40"/>
    </row>
    <row r="21" spans="1:13" s="2" customFormat="1">
      <c r="A21" s="74"/>
      <c r="B21" s="76"/>
      <c r="C21" s="16" t="s">
        <v>213</v>
      </c>
      <c r="D21" s="74"/>
      <c r="E21" s="75"/>
      <c r="F21" s="75"/>
      <c r="G21" s="75"/>
      <c r="H21" s="75"/>
      <c r="I21" s="75"/>
      <c r="J21" s="75"/>
      <c r="K21" s="75"/>
      <c r="L21" s="76"/>
      <c r="M21" s="16" t="s">
        <v>213</v>
      </c>
    </row>
    <row r="22" spans="1:13" s="2" customFormat="1">
      <c r="A22" s="42" t="s">
        <v>214</v>
      </c>
      <c r="B22" s="29" t="s">
        <v>215</v>
      </c>
      <c r="C22" s="16">
        <v>0.5</v>
      </c>
      <c r="D22" s="16" t="s">
        <v>216</v>
      </c>
      <c r="E22" s="16"/>
      <c r="F22" s="16"/>
      <c r="G22" s="16"/>
      <c r="H22" s="16"/>
      <c r="I22" s="16"/>
      <c r="J22" s="16"/>
      <c r="K22" s="41"/>
      <c r="L22" s="16"/>
      <c r="M22" s="16">
        <v>1</v>
      </c>
    </row>
    <row r="23" spans="1:13" s="2" customFormat="1">
      <c r="A23" s="16" t="s">
        <v>67</v>
      </c>
      <c r="B23" s="29" t="s">
        <v>217</v>
      </c>
      <c r="C23" s="16">
        <v>0.3</v>
      </c>
      <c r="D23" s="77" t="s">
        <v>219</v>
      </c>
      <c r="E23" s="78"/>
      <c r="F23" s="78"/>
      <c r="G23" s="78"/>
      <c r="H23" s="78"/>
      <c r="I23" s="78"/>
      <c r="J23" s="78"/>
      <c r="K23" s="78"/>
      <c r="L23" s="79"/>
      <c r="M23" s="16">
        <v>0.3</v>
      </c>
    </row>
    <row r="24" spans="1:13" s="2" customFormat="1">
      <c r="A24" s="16" t="s">
        <v>73</v>
      </c>
      <c r="B24" s="29" t="s">
        <v>220</v>
      </c>
      <c r="C24" s="16">
        <v>0.5</v>
      </c>
      <c r="D24" s="74"/>
      <c r="E24" s="75"/>
      <c r="F24" s="75"/>
      <c r="G24" s="75"/>
      <c r="H24" s="75"/>
      <c r="I24" s="75"/>
      <c r="J24" s="75"/>
      <c r="K24" s="75"/>
      <c r="L24" s="76"/>
      <c r="M24" s="16"/>
    </row>
    <row r="25" spans="1:13" s="2" customFormat="1">
      <c r="B25" s="28"/>
      <c r="K25" s="8"/>
    </row>
    <row r="26" spans="1:13">
      <c r="A26" s="2"/>
      <c r="B26" s="2"/>
      <c r="E26" s="8"/>
      <c r="F26"/>
      <c r="G26"/>
      <c r="H26"/>
      <c r="K26"/>
    </row>
    <row r="27" spans="1:13">
      <c r="A27" s="2"/>
      <c r="B27" s="2"/>
      <c r="E27" s="8"/>
      <c r="F27"/>
      <c r="G27"/>
      <c r="H27"/>
      <c r="K27"/>
    </row>
    <row r="28" spans="1:13" s="2" customFormat="1">
      <c r="E28" s="8"/>
    </row>
    <row r="29" spans="1:13" s="2" customFormat="1">
      <c r="E29" s="8"/>
    </row>
    <row r="30" spans="1:13">
      <c r="A30" s="2"/>
      <c r="B30" s="2"/>
      <c r="E30" s="8"/>
      <c r="F30"/>
      <c r="G30"/>
      <c r="H30"/>
      <c r="K30"/>
    </row>
    <row r="31" spans="1:13" s="2" customFormat="1">
      <c r="E31" s="8"/>
    </row>
    <row r="34" spans="1:11">
      <c r="A34" s="2"/>
      <c r="B34"/>
      <c r="D34" s="8"/>
      <c r="E34"/>
      <c r="F34"/>
      <c r="G34"/>
      <c r="H34"/>
      <c r="K34"/>
    </row>
    <row r="35" spans="1:11">
      <c r="A35" s="9"/>
      <c r="B35"/>
      <c r="D35" s="8"/>
      <c r="E35"/>
      <c r="F35"/>
      <c r="G35"/>
      <c r="H35"/>
      <c r="K35"/>
    </row>
    <row r="36" spans="1:11">
      <c r="A36" s="10"/>
      <c r="B36"/>
      <c r="D36" s="8"/>
      <c r="E36"/>
      <c r="F36"/>
      <c r="G36"/>
      <c r="H36"/>
      <c r="K36"/>
    </row>
    <row r="37" spans="1:11">
      <c r="A37" s="2"/>
      <c r="B37"/>
      <c r="D37" s="8"/>
      <c r="E37"/>
      <c r="F37"/>
      <c r="G37"/>
      <c r="H37"/>
      <c r="K37"/>
    </row>
    <row r="38" spans="1:11">
      <c r="A38" s="2"/>
      <c r="B38"/>
      <c r="D38" s="8"/>
      <c r="E38"/>
      <c r="F38"/>
      <c r="G38"/>
      <c r="H38"/>
      <c r="K38"/>
    </row>
    <row r="39" spans="1:11">
      <c r="A39" s="2"/>
      <c r="B39"/>
      <c r="D39" s="8"/>
      <c r="E39"/>
      <c r="F39"/>
      <c r="G39"/>
      <c r="H39"/>
      <c r="K39"/>
    </row>
    <row r="40" spans="1:11" s="2" customFormat="1">
      <c r="D40" s="8"/>
    </row>
    <row r="41" spans="1:11">
      <c r="A41" s="2"/>
      <c r="B41"/>
      <c r="D41" s="8"/>
      <c r="E41"/>
      <c r="F41"/>
      <c r="G41"/>
      <c r="H41"/>
      <c r="K41"/>
    </row>
    <row r="42" spans="1:11">
      <c r="A42" s="2"/>
      <c r="B42"/>
      <c r="D42" s="8"/>
      <c r="E42"/>
      <c r="F42"/>
      <c r="G42"/>
      <c r="H42"/>
      <c r="K42"/>
    </row>
    <row r="43" spans="1:11">
      <c r="A43" s="2"/>
      <c r="B43"/>
      <c r="D43" s="8"/>
      <c r="E43"/>
      <c r="F43"/>
      <c r="G43"/>
      <c r="H43"/>
      <c r="K43"/>
    </row>
    <row r="44" spans="1:11">
      <c r="A44" s="2"/>
      <c r="B44"/>
      <c r="D44" s="8"/>
      <c r="E44"/>
      <c r="F44"/>
      <c r="G44"/>
      <c r="H44"/>
      <c r="K44"/>
    </row>
    <row r="45" spans="1:11">
      <c r="A45" s="2"/>
      <c r="B45"/>
      <c r="D45" s="8"/>
      <c r="E45"/>
      <c r="F45"/>
      <c r="G45"/>
      <c r="H45"/>
      <c r="K45"/>
    </row>
    <row r="46" spans="1:11">
      <c r="A46" s="2"/>
      <c r="B46"/>
      <c r="D46" s="8"/>
      <c r="E46"/>
      <c r="F46"/>
      <c r="G46"/>
      <c r="H46"/>
      <c r="K46"/>
    </row>
  </sheetData>
  <mergeCells count="4">
    <mergeCell ref="A21:B21"/>
    <mergeCell ref="D21:L21"/>
    <mergeCell ref="D24:L24"/>
    <mergeCell ref="D23:L23"/>
  </mergeCells>
  <phoneticPr fontId="3" type="noConversion"/>
  <pageMargins left="0.32" right="0.32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8"/>
  <sheetViews>
    <sheetView workbookViewId="0">
      <selection activeCell="H9" sqref="H9"/>
    </sheetView>
  </sheetViews>
  <sheetFormatPr defaultRowHeight="13.5"/>
  <cols>
    <col min="1" max="1" width="10.75" customWidth="1"/>
    <col min="2" max="2" width="6.125" customWidth="1"/>
    <col min="4" max="4" width="7.875" customWidth="1"/>
    <col min="5" max="5" width="8.5" style="2" customWidth="1"/>
    <col min="6" max="6" width="15.5" style="2" customWidth="1"/>
    <col min="7" max="7" width="12.125" style="2" customWidth="1"/>
    <col min="8" max="8" width="13.375" customWidth="1"/>
    <col min="10" max="10" width="9" style="2"/>
    <col min="11" max="11" width="12.875" customWidth="1"/>
  </cols>
  <sheetData>
    <row r="1" spans="1:11" s="32" customFormat="1" ht="36">
      <c r="A1" s="30" t="s">
        <v>0</v>
      </c>
      <c r="B1" s="30" t="s">
        <v>1</v>
      </c>
      <c r="C1" s="30" t="s">
        <v>2</v>
      </c>
      <c r="D1" s="30" t="s">
        <v>184</v>
      </c>
      <c r="E1" s="30" t="s">
        <v>3</v>
      </c>
      <c r="F1" s="30" t="s">
        <v>207</v>
      </c>
      <c r="G1" s="30" t="s">
        <v>208</v>
      </c>
      <c r="H1" s="30" t="s">
        <v>209</v>
      </c>
      <c r="I1" s="30" t="s">
        <v>185</v>
      </c>
      <c r="J1" s="30" t="s">
        <v>186</v>
      </c>
    </row>
    <row r="2" spans="1:11" s="6" customFormat="1">
      <c r="A2" s="3" t="s">
        <v>92</v>
      </c>
      <c r="B2" s="3" t="s">
        <v>93</v>
      </c>
      <c r="C2" s="5">
        <v>156</v>
      </c>
      <c r="D2" s="5" t="s">
        <v>200</v>
      </c>
      <c r="E2" s="5">
        <v>3.97</v>
      </c>
      <c r="F2" s="5">
        <f>E2/4.11*60</f>
        <v>57.956204379562038</v>
      </c>
      <c r="G2" s="5">
        <v>2.8</v>
      </c>
      <c r="H2" s="25">
        <f>SUM(F2:G2)</f>
        <v>60.756204379562035</v>
      </c>
      <c r="I2" s="25">
        <v>1</v>
      </c>
      <c r="J2" s="25">
        <v>1</v>
      </c>
    </row>
    <row r="3" spans="1:11" s="6" customFormat="1">
      <c r="A3" s="3" t="s">
        <v>90</v>
      </c>
      <c r="B3" s="3" t="s">
        <v>91</v>
      </c>
      <c r="C3" s="5">
        <v>153.5</v>
      </c>
      <c r="D3" s="5" t="s">
        <v>199</v>
      </c>
      <c r="E3" s="5">
        <v>4.1100000000000003</v>
      </c>
      <c r="F3" s="5">
        <f>E3/4.11*60</f>
        <v>60</v>
      </c>
      <c r="G3" s="5"/>
      <c r="H3" s="25">
        <f>SUM(F3:G3)</f>
        <v>60</v>
      </c>
      <c r="I3" s="25">
        <v>2</v>
      </c>
      <c r="J3" s="25">
        <v>2</v>
      </c>
    </row>
    <row r="4" spans="1:11" s="14" customFormat="1">
      <c r="A4" s="11" t="s">
        <v>94</v>
      </c>
      <c r="B4" s="11" t="s">
        <v>95</v>
      </c>
      <c r="C4" s="15">
        <v>140</v>
      </c>
      <c r="D4" s="15" t="s">
        <v>201</v>
      </c>
      <c r="E4" s="15">
        <v>3.31</v>
      </c>
      <c r="F4" s="15">
        <f>E4/4.11*60</f>
        <v>48.321167883211672</v>
      </c>
      <c r="G4" s="15"/>
      <c r="H4" s="13">
        <f>SUM(F4:G4)</f>
        <v>48.321167883211672</v>
      </c>
      <c r="I4" s="13">
        <v>3</v>
      </c>
      <c r="J4" s="13"/>
    </row>
    <row r="5" spans="1:11" s="14" customFormat="1">
      <c r="A5" s="11" t="s">
        <v>88</v>
      </c>
      <c r="B5" s="11" t="s">
        <v>89</v>
      </c>
      <c r="C5" s="15">
        <v>135.5</v>
      </c>
      <c r="D5" s="15"/>
      <c r="E5" s="15">
        <v>1.87</v>
      </c>
      <c r="F5" s="15">
        <f>E5/4.11*60</f>
        <v>27.299270072992702</v>
      </c>
      <c r="G5" s="15"/>
      <c r="H5" s="13">
        <f>SUM(F5:G5)</f>
        <v>27.299270072992702</v>
      </c>
      <c r="I5" s="13">
        <v>4</v>
      </c>
      <c r="J5" s="13"/>
    </row>
    <row r="6" spans="1:11" s="14" customFormat="1">
      <c r="A6" s="37"/>
      <c r="B6" s="37"/>
      <c r="C6" s="38"/>
      <c r="D6" s="38"/>
      <c r="E6" s="38"/>
      <c r="F6" s="38"/>
      <c r="G6" s="38"/>
      <c r="H6" s="40"/>
      <c r="I6" s="40"/>
      <c r="J6" s="40"/>
      <c r="K6" s="40"/>
    </row>
    <row r="7" spans="1:11" s="14" customFormat="1">
      <c r="A7" s="37"/>
      <c r="B7" s="37"/>
      <c r="C7" s="38"/>
      <c r="D7" s="38"/>
      <c r="E7" s="38"/>
      <c r="F7" s="38"/>
      <c r="G7" s="38"/>
      <c r="H7" s="40"/>
      <c r="I7" s="40"/>
      <c r="J7" s="40"/>
      <c r="K7" s="40"/>
    </row>
    <row r="8" spans="1:11" s="14" customFormat="1">
      <c r="A8" s="80"/>
      <c r="B8" s="81"/>
      <c r="C8" s="81"/>
      <c r="D8" s="81"/>
      <c r="E8" s="81"/>
      <c r="F8" s="82"/>
      <c r="G8" s="15" t="s">
        <v>222</v>
      </c>
      <c r="H8" s="83"/>
      <c r="I8" s="84"/>
      <c r="J8" s="13" t="s">
        <v>213</v>
      </c>
      <c r="K8" s="40"/>
    </row>
    <row r="9" spans="1:11" s="44" customFormat="1">
      <c r="A9" s="45" t="s">
        <v>221</v>
      </c>
      <c r="B9" s="45" t="s">
        <v>218</v>
      </c>
      <c r="C9" s="46"/>
      <c r="D9" s="46"/>
      <c r="E9" s="46"/>
      <c r="F9" s="46"/>
      <c r="G9" s="46">
        <v>1</v>
      </c>
      <c r="H9" s="29" t="s">
        <v>223</v>
      </c>
      <c r="I9" s="47"/>
      <c r="J9" s="52">
        <v>0.8</v>
      </c>
      <c r="K9" s="43"/>
    </row>
    <row r="10" spans="1:11" s="44" customFormat="1">
      <c r="A10" s="48"/>
      <c r="B10" s="49" t="s">
        <v>224</v>
      </c>
      <c r="C10" s="50"/>
      <c r="D10" s="50"/>
      <c r="E10" s="50"/>
      <c r="F10" s="50"/>
      <c r="G10" s="50"/>
      <c r="H10" s="50"/>
      <c r="I10" s="51"/>
      <c r="J10" s="52">
        <v>1</v>
      </c>
      <c r="K10" s="43"/>
    </row>
    <row r="11" spans="1:11" s="28" customFormat="1"/>
    <row r="12" spans="1:11">
      <c r="C12" s="2"/>
      <c r="E12"/>
      <c r="F12"/>
      <c r="G12"/>
      <c r="J12"/>
    </row>
    <row r="13" spans="1:11">
      <c r="C13" s="2"/>
      <c r="E13"/>
      <c r="F13"/>
      <c r="G13"/>
      <c r="J13"/>
    </row>
    <row r="14" spans="1:11">
      <c r="C14" s="2"/>
      <c r="E14"/>
      <c r="F14"/>
      <c r="G14"/>
      <c r="J14"/>
    </row>
    <row r="15" spans="1:11">
      <c r="C15" s="2"/>
      <c r="E15"/>
      <c r="F15"/>
      <c r="G15"/>
      <c r="J15"/>
    </row>
    <row r="16" spans="1:11">
      <c r="C16" s="2"/>
      <c r="E16"/>
      <c r="F16"/>
      <c r="G16"/>
      <c r="J16"/>
    </row>
    <row r="17" spans="3:10">
      <c r="C17" s="2"/>
      <c r="E17"/>
      <c r="F17"/>
      <c r="G17"/>
      <c r="J17"/>
    </row>
    <row r="18" spans="3:10" s="2" customFormat="1"/>
    <row r="19" spans="3:10">
      <c r="C19" s="2"/>
      <c r="E19"/>
      <c r="F19"/>
      <c r="G19"/>
      <c r="J19"/>
    </row>
    <row r="20" spans="3:10">
      <c r="C20" s="2"/>
      <c r="E20"/>
      <c r="F20"/>
      <c r="G20"/>
      <c r="J20"/>
    </row>
    <row r="21" spans="3:10">
      <c r="C21" s="2"/>
      <c r="E21"/>
      <c r="F21"/>
      <c r="G21"/>
      <c r="J21"/>
    </row>
    <row r="22" spans="3:10">
      <c r="C22" s="2"/>
      <c r="E22"/>
      <c r="F22"/>
      <c r="G22"/>
      <c r="J22"/>
    </row>
    <row r="23" spans="3:10">
      <c r="C23" s="2"/>
      <c r="E23"/>
      <c r="F23"/>
      <c r="G23"/>
      <c r="J23"/>
    </row>
    <row r="24" spans="3:10">
      <c r="C24" s="2"/>
      <c r="E24"/>
      <c r="F24"/>
      <c r="G24"/>
      <c r="J24"/>
    </row>
    <row r="25" spans="3:10">
      <c r="C25" s="2"/>
      <c r="E25"/>
      <c r="F25"/>
      <c r="G25"/>
      <c r="J25"/>
    </row>
    <row r="26" spans="3:10">
      <c r="C26" s="2"/>
      <c r="E26"/>
      <c r="F26"/>
      <c r="G26"/>
      <c r="J26"/>
    </row>
    <row r="27" spans="3:10">
      <c r="C27" s="2"/>
      <c r="E27"/>
      <c r="F27"/>
      <c r="G27"/>
      <c r="J27"/>
    </row>
    <row r="28" spans="3:10">
      <c r="C28" s="2"/>
      <c r="E28"/>
      <c r="F28"/>
      <c r="G28"/>
      <c r="J28"/>
    </row>
  </sheetData>
  <sortState ref="A4:K7">
    <sortCondition descending="1" ref="A4:A7"/>
  </sortState>
  <mergeCells count="2">
    <mergeCell ref="A8:F8"/>
    <mergeCell ref="H8:I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59"/>
  <sheetViews>
    <sheetView tabSelected="1" topLeftCell="C28" workbookViewId="0">
      <selection activeCell="N35" sqref="N35"/>
    </sheetView>
  </sheetViews>
  <sheetFormatPr defaultRowHeight="13.5"/>
  <cols>
    <col min="1" max="1" width="9.625" customWidth="1"/>
    <col min="2" max="2" width="7.375" customWidth="1"/>
    <col min="4" max="4" width="8.25" style="28" customWidth="1"/>
    <col min="5" max="5" width="8.125" style="2" customWidth="1"/>
    <col min="6" max="6" width="16.25" style="2" customWidth="1"/>
    <col min="7" max="8" width="9.75" style="2" customWidth="1"/>
    <col min="9" max="9" width="13.125" customWidth="1"/>
    <col min="10" max="10" width="13" customWidth="1"/>
    <col min="11" max="11" width="13" style="2" customWidth="1"/>
    <col min="12" max="12" width="21.375" customWidth="1"/>
    <col min="13" max="13" width="3.625" hidden="1" customWidth="1"/>
    <col min="14" max="14" width="22" customWidth="1"/>
    <col min="15" max="15" width="3.125" customWidth="1"/>
  </cols>
  <sheetData>
    <row r="1" spans="1:11" s="35" customFormat="1" ht="36">
      <c r="A1" s="33" t="s">
        <v>0</v>
      </c>
      <c r="B1" s="33" t="s">
        <v>1</v>
      </c>
      <c r="C1" s="33" t="s">
        <v>2</v>
      </c>
      <c r="D1" s="33" t="s">
        <v>184</v>
      </c>
      <c r="E1" s="33" t="s">
        <v>3</v>
      </c>
      <c r="F1" s="33" t="s">
        <v>207</v>
      </c>
      <c r="G1" s="33" t="s">
        <v>208</v>
      </c>
      <c r="H1" s="33" t="s">
        <v>210</v>
      </c>
      <c r="I1" s="33" t="s">
        <v>209</v>
      </c>
      <c r="J1" s="33" t="s">
        <v>185</v>
      </c>
      <c r="K1" s="33" t="s">
        <v>186</v>
      </c>
    </row>
    <row r="2" spans="1:11" s="6" customFormat="1">
      <c r="A2" s="3" t="s">
        <v>130</v>
      </c>
      <c r="B2" s="3" t="s">
        <v>131</v>
      </c>
      <c r="C2" s="5">
        <v>143</v>
      </c>
      <c r="D2" s="5" t="s">
        <v>203</v>
      </c>
      <c r="E2" s="5">
        <v>4.42</v>
      </c>
      <c r="F2" s="5">
        <f t="shared" ref="F2:F44" si="0">E2/4.42*60</f>
        <v>60</v>
      </c>
      <c r="G2" s="4">
        <v>3.5</v>
      </c>
      <c r="H2" s="4">
        <v>1</v>
      </c>
      <c r="I2" s="25">
        <f t="shared" ref="I2:I44" si="1">SUM(F2:H2)</f>
        <v>64.5</v>
      </c>
      <c r="J2" s="25">
        <v>1</v>
      </c>
      <c r="K2" s="25">
        <v>1</v>
      </c>
    </row>
    <row r="3" spans="1:11" s="6" customFormat="1">
      <c r="A3" s="3" t="s">
        <v>168</v>
      </c>
      <c r="B3" s="3" t="s">
        <v>169</v>
      </c>
      <c r="C3" s="5">
        <v>143</v>
      </c>
      <c r="D3" s="5" t="s">
        <v>205</v>
      </c>
      <c r="E3" s="5">
        <v>4.13</v>
      </c>
      <c r="F3" s="5">
        <f t="shared" si="0"/>
        <v>56.063348416289593</v>
      </c>
      <c r="G3" s="4">
        <v>1</v>
      </c>
      <c r="H3" s="4">
        <v>5</v>
      </c>
      <c r="I3" s="25">
        <f t="shared" si="1"/>
        <v>62.063348416289593</v>
      </c>
      <c r="J3" s="25">
        <v>2</v>
      </c>
      <c r="K3" s="25">
        <v>2</v>
      </c>
    </row>
    <row r="4" spans="1:11" s="6" customFormat="1">
      <c r="A4" s="3" t="s">
        <v>162</v>
      </c>
      <c r="B4" s="3" t="s">
        <v>163</v>
      </c>
      <c r="C4" s="5">
        <v>143</v>
      </c>
      <c r="D4" s="5" t="s">
        <v>204</v>
      </c>
      <c r="E4" s="5">
        <v>4.1900000000000004</v>
      </c>
      <c r="F4" s="5">
        <f t="shared" si="0"/>
        <v>56.877828054298647</v>
      </c>
      <c r="G4" s="4">
        <v>3</v>
      </c>
      <c r="H4" s="4"/>
      <c r="I4" s="25">
        <f t="shared" si="1"/>
        <v>59.877828054298647</v>
      </c>
      <c r="J4" s="25">
        <v>3</v>
      </c>
      <c r="K4" s="25">
        <v>3</v>
      </c>
    </row>
    <row r="5" spans="1:11" s="14" customFormat="1">
      <c r="A5" s="11" t="s">
        <v>100</v>
      </c>
      <c r="B5" s="11" t="s">
        <v>101</v>
      </c>
      <c r="C5" s="15">
        <v>147.5</v>
      </c>
      <c r="D5" s="15"/>
      <c r="E5" s="15">
        <v>4.3</v>
      </c>
      <c r="F5" s="15">
        <f t="shared" si="0"/>
        <v>58.371040723981899</v>
      </c>
      <c r="G5" s="12"/>
      <c r="H5" s="12"/>
      <c r="I5" s="13">
        <f t="shared" si="1"/>
        <v>58.371040723981899</v>
      </c>
      <c r="J5" s="13">
        <v>4</v>
      </c>
      <c r="K5" s="13"/>
    </row>
    <row r="6" spans="1:11" s="14" customFormat="1">
      <c r="A6" s="11" t="s">
        <v>150</v>
      </c>
      <c r="B6" s="11" t="s">
        <v>151</v>
      </c>
      <c r="C6" s="15">
        <v>141</v>
      </c>
      <c r="D6" s="15"/>
      <c r="E6" s="15">
        <v>4.18</v>
      </c>
      <c r="F6" s="15">
        <f t="shared" si="0"/>
        <v>56.742081447963798</v>
      </c>
      <c r="G6" s="12"/>
      <c r="H6" s="12"/>
      <c r="I6" s="13">
        <f t="shared" si="1"/>
        <v>56.742081447963798</v>
      </c>
      <c r="J6" s="13">
        <v>5</v>
      </c>
      <c r="K6" s="13"/>
    </row>
    <row r="7" spans="1:11" s="23" customFormat="1">
      <c r="A7" s="19" t="s">
        <v>160</v>
      </c>
      <c r="B7" s="19" t="s">
        <v>161</v>
      </c>
      <c r="C7" s="20">
        <v>143</v>
      </c>
      <c r="D7" s="20"/>
      <c r="E7" s="20">
        <v>4.12</v>
      </c>
      <c r="F7" s="20">
        <f t="shared" si="0"/>
        <v>55.927601809954751</v>
      </c>
      <c r="G7" s="73"/>
      <c r="H7" s="73"/>
      <c r="I7" s="22">
        <f t="shared" si="1"/>
        <v>55.927601809954751</v>
      </c>
      <c r="J7" s="22">
        <v>6</v>
      </c>
      <c r="K7" s="22" t="s">
        <v>243</v>
      </c>
    </row>
    <row r="8" spans="1:11" s="14" customFormat="1">
      <c r="A8" s="11" t="s">
        <v>166</v>
      </c>
      <c r="B8" s="11" t="s">
        <v>167</v>
      </c>
      <c r="C8" s="15">
        <v>143</v>
      </c>
      <c r="D8" s="15"/>
      <c r="E8" s="15">
        <v>4.12</v>
      </c>
      <c r="F8" s="15">
        <f t="shared" si="0"/>
        <v>55.927601809954751</v>
      </c>
      <c r="G8" s="12"/>
      <c r="H8" s="12"/>
      <c r="I8" s="13">
        <f t="shared" si="1"/>
        <v>55.927601809954751</v>
      </c>
      <c r="J8" s="13">
        <v>7</v>
      </c>
      <c r="K8" s="13"/>
    </row>
    <row r="9" spans="1:11" s="14" customFormat="1">
      <c r="A9" s="11" t="s">
        <v>180</v>
      </c>
      <c r="B9" s="11" t="s">
        <v>181</v>
      </c>
      <c r="C9" s="15">
        <v>142.5</v>
      </c>
      <c r="D9" s="15"/>
      <c r="E9" s="15">
        <v>4.0999999999999996</v>
      </c>
      <c r="F9" s="15">
        <f t="shared" si="0"/>
        <v>55.656108597285062</v>
      </c>
      <c r="G9" s="12"/>
      <c r="H9" s="12"/>
      <c r="I9" s="13">
        <f t="shared" si="1"/>
        <v>55.656108597285062</v>
      </c>
      <c r="J9" s="13">
        <v>8</v>
      </c>
      <c r="K9" s="13"/>
    </row>
    <row r="10" spans="1:11" s="14" customFormat="1">
      <c r="A10" s="11" t="s">
        <v>164</v>
      </c>
      <c r="B10" s="11" t="s">
        <v>165</v>
      </c>
      <c r="C10" s="15">
        <v>142.5</v>
      </c>
      <c r="D10" s="15"/>
      <c r="E10" s="15">
        <v>4.09</v>
      </c>
      <c r="F10" s="15">
        <f t="shared" si="0"/>
        <v>55.520361990950221</v>
      </c>
      <c r="G10" s="12"/>
      <c r="H10" s="12"/>
      <c r="I10" s="13">
        <f t="shared" si="1"/>
        <v>55.520361990950221</v>
      </c>
      <c r="J10" s="13">
        <v>9</v>
      </c>
      <c r="K10" s="13"/>
    </row>
    <row r="11" spans="1:11" s="14" customFormat="1">
      <c r="A11" s="11" t="s">
        <v>158</v>
      </c>
      <c r="B11" s="11" t="s">
        <v>159</v>
      </c>
      <c r="C11" s="15">
        <v>143</v>
      </c>
      <c r="D11" s="15"/>
      <c r="E11" s="15">
        <v>4</v>
      </c>
      <c r="F11" s="15">
        <f t="shared" si="0"/>
        <v>54.298642533936651</v>
      </c>
      <c r="G11" s="12"/>
      <c r="H11" s="12"/>
      <c r="I11" s="13">
        <f t="shared" si="1"/>
        <v>54.298642533936651</v>
      </c>
      <c r="J11" s="13">
        <v>10</v>
      </c>
      <c r="K11" s="13"/>
    </row>
    <row r="12" spans="1:11" s="14" customFormat="1">
      <c r="A12" s="11" t="s">
        <v>172</v>
      </c>
      <c r="B12" s="11" t="s">
        <v>173</v>
      </c>
      <c r="C12" s="15">
        <v>140.5</v>
      </c>
      <c r="D12" s="15"/>
      <c r="E12" s="15">
        <v>3.98</v>
      </c>
      <c r="F12" s="15">
        <f t="shared" si="0"/>
        <v>54.027149321266968</v>
      </c>
      <c r="G12" s="12"/>
      <c r="H12" s="12"/>
      <c r="I12" s="13">
        <f t="shared" si="1"/>
        <v>54.027149321266968</v>
      </c>
      <c r="J12" s="13">
        <v>11</v>
      </c>
      <c r="K12" s="13"/>
    </row>
    <row r="13" spans="1:11" s="14" customFormat="1">
      <c r="A13" s="11" t="s">
        <v>174</v>
      </c>
      <c r="B13" s="11" t="s">
        <v>175</v>
      </c>
      <c r="C13" s="15">
        <v>142</v>
      </c>
      <c r="D13" s="15" t="s">
        <v>206</v>
      </c>
      <c r="E13" s="15">
        <v>3.88</v>
      </c>
      <c r="F13" s="15">
        <f t="shared" si="0"/>
        <v>52.66968325791855</v>
      </c>
      <c r="G13" s="12"/>
      <c r="H13" s="12">
        <v>1</v>
      </c>
      <c r="I13" s="13">
        <f t="shared" si="1"/>
        <v>53.66968325791855</v>
      </c>
      <c r="J13" s="13">
        <v>12</v>
      </c>
      <c r="K13" s="13"/>
    </row>
    <row r="14" spans="1:11" s="14" customFormat="1">
      <c r="A14" s="11" t="s">
        <v>104</v>
      </c>
      <c r="B14" s="11" t="s">
        <v>105</v>
      </c>
      <c r="C14" s="15">
        <v>139.5</v>
      </c>
      <c r="D14" s="15"/>
      <c r="E14" s="15">
        <v>3.94</v>
      </c>
      <c r="F14" s="15">
        <f t="shared" si="0"/>
        <v>53.484162895927604</v>
      </c>
      <c r="G14" s="12"/>
      <c r="H14" s="12"/>
      <c r="I14" s="13">
        <f t="shared" si="1"/>
        <v>53.484162895927604</v>
      </c>
      <c r="J14" s="13">
        <v>13</v>
      </c>
      <c r="K14" s="13"/>
    </row>
    <row r="15" spans="1:11" s="14" customFormat="1">
      <c r="A15" s="11" t="s">
        <v>170</v>
      </c>
      <c r="B15" s="11" t="s">
        <v>171</v>
      </c>
      <c r="C15" s="15">
        <v>154</v>
      </c>
      <c r="D15" s="15"/>
      <c r="E15" s="15">
        <v>3.94</v>
      </c>
      <c r="F15" s="15">
        <f t="shared" si="0"/>
        <v>53.484162895927604</v>
      </c>
      <c r="G15" s="12"/>
      <c r="H15" s="12"/>
      <c r="I15" s="13">
        <f t="shared" si="1"/>
        <v>53.484162895927604</v>
      </c>
      <c r="J15" s="13">
        <v>14</v>
      </c>
      <c r="K15" s="13"/>
    </row>
    <row r="16" spans="1:11" s="14" customFormat="1">
      <c r="A16" s="11" t="s">
        <v>176</v>
      </c>
      <c r="B16" s="11" t="s">
        <v>177</v>
      </c>
      <c r="C16" s="15">
        <v>143</v>
      </c>
      <c r="D16" s="15"/>
      <c r="E16" s="15">
        <v>3.91</v>
      </c>
      <c r="F16" s="15">
        <f t="shared" si="0"/>
        <v>53.07692307692308</v>
      </c>
      <c r="G16" s="12"/>
      <c r="H16" s="12"/>
      <c r="I16" s="13">
        <f t="shared" si="1"/>
        <v>53.07692307692308</v>
      </c>
      <c r="J16" s="13">
        <v>15</v>
      </c>
      <c r="K16" s="13"/>
    </row>
    <row r="17" spans="1:11" s="14" customFormat="1">
      <c r="A17" s="11" t="s">
        <v>106</v>
      </c>
      <c r="B17" s="11" t="s">
        <v>107</v>
      </c>
      <c r="C17" s="15">
        <v>139.5</v>
      </c>
      <c r="D17" s="15"/>
      <c r="E17" s="15">
        <v>3.86</v>
      </c>
      <c r="F17" s="15">
        <f t="shared" si="0"/>
        <v>52.398190045248867</v>
      </c>
      <c r="G17" s="12"/>
      <c r="H17" s="12"/>
      <c r="I17" s="13">
        <f t="shared" si="1"/>
        <v>52.398190045248867</v>
      </c>
      <c r="J17" s="13">
        <v>16</v>
      </c>
      <c r="K17" s="13"/>
    </row>
    <row r="18" spans="1:11" s="14" customFormat="1">
      <c r="A18" s="11" t="s">
        <v>112</v>
      </c>
      <c r="B18" s="11" t="s">
        <v>113</v>
      </c>
      <c r="C18" s="15">
        <v>139.5</v>
      </c>
      <c r="D18" s="15"/>
      <c r="E18" s="15">
        <v>3.86</v>
      </c>
      <c r="F18" s="15">
        <f t="shared" si="0"/>
        <v>52.398190045248867</v>
      </c>
      <c r="G18" s="12"/>
      <c r="H18" s="12"/>
      <c r="I18" s="13">
        <f t="shared" si="1"/>
        <v>52.398190045248867</v>
      </c>
      <c r="J18" s="13">
        <v>17</v>
      </c>
      <c r="K18" s="13"/>
    </row>
    <row r="19" spans="1:11" s="14" customFormat="1">
      <c r="A19" s="11" t="s">
        <v>108</v>
      </c>
      <c r="B19" s="11" t="s">
        <v>109</v>
      </c>
      <c r="C19" s="15">
        <v>139.5</v>
      </c>
      <c r="D19" s="15"/>
      <c r="E19" s="15">
        <v>3.82</v>
      </c>
      <c r="F19" s="15">
        <f t="shared" si="0"/>
        <v>51.855203619909496</v>
      </c>
      <c r="G19" s="12"/>
      <c r="H19" s="12"/>
      <c r="I19" s="13">
        <f t="shared" si="1"/>
        <v>51.855203619909496</v>
      </c>
      <c r="J19" s="13">
        <v>18</v>
      </c>
      <c r="K19" s="13"/>
    </row>
    <row r="20" spans="1:11" s="14" customFormat="1">
      <c r="A20" s="11" t="s">
        <v>126</v>
      </c>
      <c r="B20" s="11" t="s">
        <v>127</v>
      </c>
      <c r="C20" s="15">
        <v>142.5</v>
      </c>
      <c r="D20" s="15"/>
      <c r="E20" s="15">
        <v>3.81</v>
      </c>
      <c r="F20" s="15">
        <f t="shared" si="0"/>
        <v>51.719457013574662</v>
      </c>
      <c r="G20" s="12"/>
      <c r="H20" s="12"/>
      <c r="I20" s="13">
        <f t="shared" si="1"/>
        <v>51.719457013574662</v>
      </c>
      <c r="J20" s="13">
        <v>19</v>
      </c>
      <c r="K20" s="13"/>
    </row>
    <row r="21" spans="1:11" s="6" customFormat="1">
      <c r="A21" s="3" t="s">
        <v>98</v>
      </c>
      <c r="B21" s="3" t="s">
        <v>99</v>
      </c>
      <c r="C21" s="5">
        <v>144.5</v>
      </c>
      <c r="D21" s="5" t="s">
        <v>202</v>
      </c>
      <c r="E21" s="5">
        <v>3.78</v>
      </c>
      <c r="F21" s="5">
        <f t="shared" si="0"/>
        <v>51.312217194570131</v>
      </c>
      <c r="G21" s="4"/>
      <c r="H21" s="4"/>
      <c r="I21" s="25">
        <f t="shared" si="1"/>
        <v>51.312217194570131</v>
      </c>
      <c r="J21" s="25">
        <v>20</v>
      </c>
      <c r="K21" s="25">
        <v>4</v>
      </c>
    </row>
    <row r="22" spans="1:11" s="14" customFormat="1">
      <c r="A22" s="11" t="s">
        <v>148</v>
      </c>
      <c r="B22" s="11" t="s">
        <v>149</v>
      </c>
      <c r="C22" s="15">
        <v>141</v>
      </c>
      <c r="D22" s="15"/>
      <c r="E22" s="15">
        <v>3.78</v>
      </c>
      <c r="F22" s="15">
        <f t="shared" si="0"/>
        <v>51.312217194570131</v>
      </c>
      <c r="G22" s="12"/>
      <c r="H22" s="12"/>
      <c r="I22" s="13">
        <f t="shared" si="1"/>
        <v>51.312217194570131</v>
      </c>
      <c r="J22" s="13">
        <v>21</v>
      </c>
      <c r="K22" s="13"/>
    </row>
    <row r="23" spans="1:11" s="14" customFormat="1">
      <c r="A23" s="11" t="s">
        <v>116</v>
      </c>
      <c r="B23" s="11" t="s">
        <v>117</v>
      </c>
      <c r="C23" s="15">
        <v>143</v>
      </c>
      <c r="D23" s="15"/>
      <c r="E23" s="15">
        <v>3.77</v>
      </c>
      <c r="F23" s="15">
        <f t="shared" si="0"/>
        <v>51.17647058823529</v>
      </c>
      <c r="G23" s="12"/>
      <c r="H23" s="12"/>
      <c r="I23" s="13">
        <f t="shared" si="1"/>
        <v>51.17647058823529</v>
      </c>
      <c r="J23" s="13">
        <v>22</v>
      </c>
      <c r="K23" s="13"/>
    </row>
    <row r="24" spans="1:11" s="14" customFormat="1">
      <c r="A24" s="11" t="s">
        <v>122</v>
      </c>
      <c r="B24" s="11" t="s">
        <v>123</v>
      </c>
      <c r="C24" s="15">
        <v>137.5</v>
      </c>
      <c r="D24" s="15"/>
      <c r="E24" s="15">
        <v>3.74</v>
      </c>
      <c r="F24" s="15">
        <f t="shared" si="0"/>
        <v>50.769230769230774</v>
      </c>
      <c r="G24" s="12"/>
      <c r="H24" s="12"/>
      <c r="I24" s="13">
        <f t="shared" si="1"/>
        <v>50.769230769230774</v>
      </c>
      <c r="J24" s="13">
        <v>23</v>
      </c>
      <c r="K24" s="13"/>
    </row>
    <row r="25" spans="1:11" s="14" customFormat="1">
      <c r="A25" s="11" t="s">
        <v>114</v>
      </c>
      <c r="B25" s="11" t="s">
        <v>115</v>
      </c>
      <c r="C25" s="15">
        <v>144</v>
      </c>
      <c r="D25" s="15"/>
      <c r="E25" s="15">
        <v>3.74</v>
      </c>
      <c r="F25" s="15">
        <f t="shared" si="0"/>
        <v>50.769230769230774</v>
      </c>
      <c r="G25" s="12"/>
      <c r="H25" s="12"/>
      <c r="I25" s="13">
        <f t="shared" si="1"/>
        <v>50.769230769230774</v>
      </c>
      <c r="J25" s="13">
        <v>24</v>
      </c>
      <c r="K25" s="13"/>
    </row>
    <row r="26" spans="1:11" s="14" customFormat="1">
      <c r="A26" s="11" t="s">
        <v>110</v>
      </c>
      <c r="B26" s="11" t="s">
        <v>111</v>
      </c>
      <c r="C26" s="15">
        <v>139.5</v>
      </c>
      <c r="D26" s="15"/>
      <c r="E26" s="15">
        <v>3.63</v>
      </c>
      <c r="F26" s="15">
        <f t="shared" si="0"/>
        <v>49.276018099547507</v>
      </c>
      <c r="G26" s="12"/>
      <c r="H26" s="12"/>
      <c r="I26" s="13">
        <f t="shared" si="1"/>
        <v>49.276018099547507</v>
      </c>
      <c r="J26" s="13">
        <v>25</v>
      </c>
      <c r="K26" s="13"/>
    </row>
    <row r="27" spans="1:11" s="14" customFormat="1">
      <c r="A27" s="11" t="s">
        <v>178</v>
      </c>
      <c r="B27" s="11" t="s">
        <v>179</v>
      </c>
      <c r="C27" s="15">
        <v>144</v>
      </c>
      <c r="D27" s="15"/>
      <c r="E27" s="15">
        <v>3.59</v>
      </c>
      <c r="F27" s="15">
        <f t="shared" si="0"/>
        <v>48.733031674208142</v>
      </c>
      <c r="G27" s="12"/>
      <c r="H27" s="12"/>
      <c r="I27" s="13">
        <f t="shared" si="1"/>
        <v>48.733031674208142</v>
      </c>
      <c r="J27" s="13">
        <v>26</v>
      </c>
      <c r="K27" s="13"/>
    </row>
    <row r="28" spans="1:11" s="14" customFormat="1">
      <c r="A28" s="11" t="s">
        <v>102</v>
      </c>
      <c r="B28" s="11" t="s">
        <v>103</v>
      </c>
      <c r="C28" s="15">
        <v>136.5</v>
      </c>
      <c r="D28" s="15"/>
      <c r="E28" s="15">
        <v>3.53</v>
      </c>
      <c r="F28" s="15">
        <f t="shared" si="0"/>
        <v>47.918552036199088</v>
      </c>
      <c r="G28" s="12"/>
      <c r="H28" s="12"/>
      <c r="I28" s="13">
        <f t="shared" si="1"/>
        <v>47.918552036199088</v>
      </c>
      <c r="J28" s="13">
        <v>27</v>
      </c>
      <c r="K28" s="13"/>
    </row>
    <row r="29" spans="1:11" s="14" customFormat="1">
      <c r="A29" s="11" t="s">
        <v>142</v>
      </c>
      <c r="B29" s="11" t="s">
        <v>143</v>
      </c>
      <c r="C29" s="15">
        <v>138</v>
      </c>
      <c r="D29" s="15"/>
      <c r="E29" s="15">
        <v>3.47</v>
      </c>
      <c r="F29" s="15">
        <f t="shared" si="0"/>
        <v>47.104072398190048</v>
      </c>
      <c r="G29" s="12"/>
      <c r="H29" s="12"/>
      <c r="I29" s="13">
        <f t="shared" si="1"/>
        <v>47.104072398190048</v>
      </c>
      <c r="J29" s="13">
        <v>28</v>
      </c>
      <c r="K29" s="13"/>
    </row>
    <row r="30" spans="1:11" s="14" customFormat="1">
      <c r="A30" s="11" t="s">
        <v>152</v>
      </c>
      <c r="B30" s="11" t="s">
        <v>153</v>
      </c>
      <c r="C30" s="15">
        <v>139.5</v>
      </c>
      <c r="D30" s="15"/>
      <c r="E30" s="15">
        <v>3.45</v>
      </c>
      <c r="F30" s="15">
        <f t="shared" si="0"/>
        <v>46.832579185520359</v>
      </c>
      <c r="G30" s="12"/>
      <c r="H30" s="12"/>
      <c r="I30" s="13">
        <f t="shared" si="1"/>
        <v>46.832579185520359</v>
      </c>
      <c r="J30" s="13">
        <v>29</v>
      </c>
      <c r="K30" s="13"/>
    </row>
    <row r="31" spans="1:11" s="14" customFormat="1">
      <c r="A31" s="11" t="s">
        <v>124</v>
      </c>
      <c r="B31" s="11" t="s">
        <v>125</v>
      </c>
      <c r="C31" s="15">
        <v>142</v>
      </c>
      <c r="D31" s="15"/>
      <c r="E31" s="15">
        <v>3.43</v>
      </c>
      <c r="F31" s="15">
        <f t="shared" si="0"/>
        <v>46.561085972850677</v>
      </c>
      <c r="G31" s="12"/>
      <c r="H31" s="12"/>
      <c r="I31" s="13">
        <f t="shared" si="1"/>
        <v>46.561085972850677</v>
      </c>
      <c r="J31" s="13">
        <v>30</v>
      </c>
      <c r="K31" s="13"/>
    </row>
    <row r="32" spans="1:11" s="14" customFormat="1">
      <c r="A32" s="11" t="s">
        <v>132</v>
      </c>
      <c r="B32" s="11" t="s">
        <v>133</v>
      </c>
      <c r="C32" s="15">
        <v>143</v>
      </c>
      <c r="D32" s="15"/>
      <c r="E32" s="15">
        <v>3.4</v>
      </c>
      <c r="F32" s="15">
        <f t="shared" si="0"/>
        <v>46.153846153846153</v>
      </c>
      <c r="G32" s="12"/>
      <c r="H32" s="12"/>
      <c r="I32" s="13">
        <f t="shared" si="1"/>
        <v>46.153846153846153</v>
      </c>
      <c r="J32" s="13">
        <v>31</v>
      </c>
      <c r="K32" s="13"/>
    </row>
    <row r="33" spans="1:14" s="14" customFormat="1">
      <c r="A33" s="11" t="s">
        <v>154</v>
      </c>
      <c r="B33" s="11" t="s">
        <v>155</v>
      </c>
      <c r="C33" s="15">
        <v>139.5</v>
      </c>
      <c r="D33" s="15"/>
      <c r="E33" s="15">
        <v>3.38</v>
      </c>
      <c r="F33" s="15">
        <f t="shared" si="0"/>
        <v>45.882352941176464</v>
      </c>
      <c r="G33" s="12"/>
      <c r="H33" s="12"/>
      <c r="I33" s="13">
        <f t="shared" si="1"/>
        <v>45.882352941176464</v>
      </c>
      <c r="J33" s="13">
        <v>32</v>
      </c>
      <c r="K33" s="13"/>
    </row>
    <row r="34" spans="1:14" s="14" customFormat="1">
      <c r="A34" s="11" t="s">
        <v>120</v>
      </c>
      <c r="B34" s="11" t="s">
        <v>121</v>
      </c>
      <c r="C34" s="15">
        <v>144</v>
      </c>
      <c r="D34" s="15"/>
      <c r="E34" s="15">
        <v>3.31</v>
      </c>
      <c r="F34" s="15">
        <f t="shared" si="0"/>
        <v>44.932126696832583</v>
      </c>
      <c r="G34" s="12"/>
      <c r="H34" s="12"/>
      <c r="I34" s="13">
        <f t="shared" si="1"/>
        <v>44.932126696832583</v>
      </c>
      <c r="J34" s="13">
        <v>33</v>
      </c>
      <c r="K34" s="13"/>
    </row>
    <row r="35" spans="1:14" s="14" customFormat="1">
      <c r="A35" s="11" t="s">
        <v>140</v>
      </c>
      <c r="B35" s="11" t="s">
        <v>141</v>
      </c>
      <c r="C35" s="15">
        <v>139.5</v>
      </c>
      <c r="D35" s="15"/>
      <c r="E35" s="15">
        <v>3.16</v>
      </c>
      <c r="F35" s="15">
        <f t="shared" si="0"/>
        <v>42.895927601809959</v>
      </c>
      <c r="G35" s="12"/>
      <c r="H35" s="12"/>
      <c r="I35" s="13">
        <f t="shared" si="1"/>
        <v>42.895927601809959</v>
      </c>
      <c r="J35" s="13">
        <v>34</v>
      </c>
      <c r="K35" s="13"/>
    </row>
    <row r="36" spans="1:14" s="14" customFormat="1">
      <c r="A36" s="11" t="s">
        <v>146</v>
      </c>
      <c r="B36" s="11" t="s">
        <v>147</v>
      </c>
      <c r="C36" s="15">
        <v>143.5</v>
      </c>
      <c r="D36" s="15"/>
      <c r="E36" s="15">
        <v>3.15</v>
      </c>
      <c r="F36" s="15">
        <f t="shared" si="0"/>
        <v>42.760180995475118</v>
      </c>
      <c r="G36" s="12"/>
      <c r="H36" s="12"/>
      <c r="I36" s="13">
        <f t="shared" si="1"/>
        <v>42.760180995475118</v>
      </c>
      <c r="J36" s="13">
        <v>35</v>
      </c>
      <c r="K36" s="13"/>
    </row>
    <row r="37" spans="1:14" s="14" customFormat="1">
      <c r="A37" s="11" t="s">
        <v>144</v>
      </c>
      <c r="B37" s="11" t="s">
        <v>145</v>
      </c>
      <c r="C37" s="15">
        <v>141.5</v>
      </c>
      <c r="D37" s="15"/>
      <c r="E37" s="15">
        <v>3.11</v>
      </c>
      <c r="F37" s="15">
        <f t="shared" si="0"/>
        <v>42.217194570135746</v>
      </c>
      <c r="G37" s="12"/>
      <c r="H37" s="12"/>
      <c r="I37" s="13">
        <f t="shared" si="1"/>
        <v>42.217194570135746</v>
      </c>
      <c r="J37" s="13">
        <v>36</v>
      </c>
      <c r="K37" s="13"/>
    </row>
    <row r="38" spans="1:14" s="14" customFormat="1">
      <c r="A38" s="11" t="s">
        <v>136</v>
      </c>
      <c r="B38" s="11" t="s">
        <v>137</v>
      </c>
      <c r="C38" s="15">
        <v>136</v>
      </c>
      <c r="D38" s="15"/>
      <c r="E38" s="15">
        <v>3.1</v>
      </c>
      <c r="F38" s="15">
        <f t="shared" si="0"/>
        <v>42.081447963800912</v>
      </c>
      <c r="G38" s="12"/>
      <c r="H38" s="12"/>
      <c r="I38" s="13">
        <f t="shared" si="1"/>
        <v>42.081447963800912</v>
      </c>
      <c r="J38" s="13">
        <v>37</v>
      </c>
      <c r="K38" s="13"/>
    </row>
    <row r="39" spans="1:14" s="14" customFormat="1">
      <c r="A39" s="11" t="s">
        <v>118</v>
      </c>
      <c r="B39" s="11" t="s">
        <v>119</v>
      </c>
      <c r="C39" s="15">
        <v>129.5</v>
      </c>
      <c r="D39" s="15"/>
      <c r="E39" s="15">
        <v>3.09</v>
      </c>
      <c r="F39" s="15">
        <f t="shared" si="0"/>
        <v>41.945701357466064</v>
      </c>
      <c r="G39" s="12"/>
      <c r="H39" s="12"/>
      <c r="I39" s="13">
        <f t="shared" si="1"/>
        <v>41.945701357466064</v>
      </c>
      <c r="J39" s="13">
        <v>38</v>
      </c>
      <c r="K39" s="13"/>
    </row>
    <row r="40" spans="1:14" s="14" customFormat="1">
      <c r="A40" s="11" t="s">
        <v>128</v>
      </c>
      <c r="B40" s="11" t="s">
        <v>129</v>
      </c>
      <c r="C40" s="15">
        <v>163</v>
      </c>
      <c r="D40" s="15"/>
      <c r="E40" s="15">
        <v>3.09</v>
      </c>
      <c r="F40" s="15">
        <f t="shared" si="0"/>
        <v>41.945701357466064</v>
      </c>
      <c r="G40" s="12"/>
      <c r="H40" s="12"/>
      <c r="I40" s="13">
        <f t="shared" si="1"/>
        <v>41.945701357466064</v>
      </c>
      <c r="J40" s="13">
        <v>39</v>
      </c>
      <c r="K40" s="13"/>
    </row>
    <row r="41" spans="1:14" s="14" customFormat="1">
      <c r="A41" s="11" t="s">
        <v>138</v>
      </c>
      <c r="B41" s="11" t="s">
        <v>139</v>
      </c>
      <c r="C41" s="15">
        <v>139.5</v>
      </c>
      <c r="D41" s="15"/>
      <c r="E41" s="15">
        <v>3.09</v>
      </c>
      <c r="F41" s="15">
        <f t="shared" si="0"/>
        <v>41.945701357466064</v>
      </c>
      <c r="G41" s="12"/>
      <c r="H41" s="12"/>
      <c r="I41" s="13">
        <f t="shared" si="1"/>
        <v>41.945701357466064</v>
      </c>
      <c r="J41" s="13">
        <v>40</v>
      </c>
      <c r="K41" s="13"/>
    </row>
    <row r="42" spans="1:14" s="14" customFormat="1">
      <c r="A42" s="11" t="s">
        <v>96</v>
      </c>
      <c r="B42" s="11" t="s">
        <v>97</v>
      </c>
      <c r="C42" s="15">
        <v>141</v>
      </c>
      <c r="D42" s="15"/>
      <c r="E42" s="15">
        <v>3.08</v>
      </c>
      <c r="F42" s="15">
        <f t="shared" si="0"/>
        <v>41.80995475113123</v>
      </c>
      <c r="G42" s="12"/>
      <c r="H42" s="12"/>
      <c r="I42" s="13">
        <f t="shared" si="1"/>
        <v>41.80995475113123</v>
      </c>
      <c r="J42" s="13">
        <v>41</v>
      </c>
      <c r="K42" s="13"/>
    </row>
    <row r="43" spans="1:14" s="14" customFormat="1">
      <c r="A43" s="11" t="s">
        <v>134</v>
      </c>
      <c r="B43" s="11" t="s">
        <v>135</v>
      </c>
      <c r="C43" s="15">
        <v>138.5</v>
      </c>
      <c r="D43" s="15"/>
      <c r="E43" s="15">
        <v>2.9</v>
      </c>
      <c r="F43" s="15">
        <f t="shared" si="0"/>
        <v>39.366515837104075</v>
      </c>
      <c r="G43" s="12"/>
      <c r="H43" s="12"/>
      <c r="I43" s="13">
        <f t="shared" si="1"/>
        <v>39.366515837104075</v>
      </c>
      <c r="J43" s="13">
        <v>42</v>
      </c>
      <c r="K43" s="13"/>
    </row>
    <row r="44" spans="1:14" s="14" customFormat="1">
      <c r="A44" s="11" t="s">
        <v>156</v>
      </c>
      <c r="B44" s="11" t="s">
        <v>157</v>
      </c>
      <c r="C44" s="15">
        <v>134.5</v>
      </c>
      <c r="D44" s="15"/>
      <c r="E44" s="15">
        <v>2.7</v>
      </c>
      <c r="F44" s="15">
        <f t="shared" si="0"/>
        <v>36.651583710407245</v>
      </c>
      <c r="G44" s="12"/>
      <c r="H44" s="12"/>
      <c r="I44" s="13">
        <f t="shared" si="1"/>
        <v>36.651583710407245</v>
      </c>
      <c r="J44" s="13">
        <v>43</v>
      </c>
      <c r="K44" s="13"/>
    </row>
    <row r="45" spans="1:14" s="14" customFormat="1">
      <c r="A45" s="37"/>
      <c r="B45" s="37"/>
      <c r="C45" s="38"/>
      <c r="D45" s="38"/>
      <c r="E45" s="38"/>
      <c r="F45" s="38"/>
      <c r="G45" s="36"/>
      <c r="H45" s="36"/>
      <c r="I45" s="40"/>
      <c r="J45" s="40"/>
      <c r="K45" s="40"/>
      <c r="L45" s="40"/>
    </row>
    <row r="46" spans="1:14" s="14" customFormat="1" ht="14.25" thickBot="1">
      <c r="A46" s="37"/>
      <c r="B46" s="37"/>
      <c r="C46" s="38"/>
      <c r="D46" s="38"/>
      <c r="E46" s="38"/>
      <c r="F46" s="38"/>
      <c r="G46" s="36"/>
      <c r="H46" s="36"/>
      <c r="I46" s="40"/>
      <c r="J46" s="40"/>
      <c r="K46" s="40"/>
      <c r="L46" s="40"/>
    </row>
    <row r="47" spans="1:14" s="44" customFormat="1" ht="14.25" thickBot="1">
      <c r="A47" s="118"/>
      <c r="B47" s="119"/>
      <c r="C47" s="119"/>
      <c r="D47" s="119"/>
      <c r="E47" s="119"/>
      <c r="F47" s="119"/>
      <c r="G47" s="120"/>
      <c r="H47" s="70" t="s">
        <v>222</v>
      </c>
      <c r="I47" s="112"/>
      <c r="J47" s="113"/>
      <c r="K47" s="113"/>
      <c r="L47" s="113"/>
      <c r="M47" s="114"/>
      <c r="N47" s="71" t="s">
        <v>245</v>
      </c>
    </row>
    <row r="48" spans="1:14" s="44" customFormat="1" ht="37.5" customHeight="1">
      <c r="A48" s="58" t="s">
        <v>227</v>
      </c>
      <c r="B48" s="53" t="s">
        <v>228</v>
      </c>
      <c r="C48" s="54"/>
      <c r="D48" s="54"/>
      <c r="E48" s="54"/>
      <c r="F48" s="54"/>
      <c r="G48" s="55"/>
      <c r="H48" s="58">
        <v>1</v>
      </c>
      <c r="I48" s="106" t="s">
        <v>233</v>
      </c>
      <c r="J48" s="107"/>
      <c r="K48" s="107"/>
      <c r="L48" s="107"/>
      <c r="M48" s="108"/>
      <c r="N48" s="61">
        <v>2</v>
      </c>
    </row>
    <row r="49" spans="1:14" s="44" customFormat="1" ht="17.25" customHeight="1" thickBot="1">
      <c r="A49" s="59"/>
      <c r="B49" s="121" t="s">
        <v>244</v>
      </c>
      <c r="C49" s="122"/>
      <c r="D49" s="122"/>
      <c r="E49" s="122"/>
      <c r="F49" s="122"/>
      <c r="G49" s="123"/>
      <c r="H49" s="59">
        <v>0.5</v>
      </c>
      <c r="I49" s="109" t="s">
        <v>234</v>
      </c>
      <c r="J49" s="110"/>
      <c r="K49" s="110"/>
      <c r="L49" s="110"/>
      <c r="M49" s="111"/>
      <c r="N49" s="62">
        <v>1</v>
      </c>
    </row>
    <row r="50" spans="1:14" s="44" customFormat="1" ht="28.5" customHeight="1">
      <c r="A50" s="58" t="s">
        <v>229</v>
      </c>
      <c r="B50" s="53" t="s">
        <v>228</v>
      </c>
      <c r="C50" s="54"/>
      <c r="D50" s="54"/>
      <c r="E50" s="54"/>
      <c r="F50" s="54"/>
      <c r="G50" s="55"/>
      <c r="H50" s="58">
        <v>1</v>
      </c>
      <c r="I50" s="103" t="s">
        <v>235</v>
      </c>
      <c r="J50" s="104"/>
      <c r="K50" s="104"/>
      <c r="L50" s="104"/>
      <c r="M50" s="105"/>
      <c r="N50" s="63">
        <v>1</v>
      </c>
    </row>
    <row r="51" spans="1:14" s="44" customFormat="1">
      <c r="A51" s="60"/>
      <c r="B51" s="56" t="s">
        <v>230</v>
      </c>
      <c r="C51" s="46"/>
      <c r="D51" s="46"/>
      <c r="E51" s="46"/>
      <c r="F51" s="46"/>
      <c r="G51" s="57"/>
      <c r="H51" s="60">
        <v>1</v>
      </c>
      <c r="I51" s="88"/>
      <c r="J51" s="89"/>
      <c r="K51" s="89"/>
      <c r="L51" s="89"/>
      <c r="M51" s="90"/>
      <c r="N51" s="64"/>
    </row>
    <row r="52" spans="1:14" s="44" customFormat="1">
      <c r="A52" s="60"/>
      <c r="B52" s="115" t="s">
        <v>231</v>
      </c>
      <c r="C52" s="116"/>
      <c r="D52" s="116"/>
      <c r="E52" s="116"/>
      <c r="F52" s="116"/>
      <c r="G52" s="117"/>
      <c r="H52" s="60">
        <v>1</v>
      </c>
      <c r="I52" s="88"/>
      <c r="J52" s="89"/>
      <c r="K52" s="89"/>
      <c r="L52" s="89"/>
      <c r="M52" s="90"/>
      <c r="N52" s="64"/>
    </row>
    <row r="53" spans="1:14" s="44" customFormat="1">
      <c r="A53" s="60"/>
      <c r="B53" s="56" t="s">
        <v>241</v>
      </c>
      <c r="C53" s="46"/>
      <c r="D53" s="46"/>
      <c r="E53" s="46"/>
      <c r="F53" s="46"/>
      <c r="G53" s="57"/>
      <c r="H53" s="60">
        <v>1</v>
      </c>
      <c r="I53" s="88"/>
      <c r="J53" s="89"/>
      <c r="K53" s="89"/>
      <c r="L53" s="89"/>
      <c r="M53" s="90"/>
      <c r="N53" s="64"/>
    </row>
    <row r="54" spans="1:14" s="44" customFormat="1" ht="14.25" thickBot="1">
      <c r="A54" s="59"/>
      <c r="B54" s="100" t="s">
        <v>232</v>
      </c>
      <c r="C54" s="101"/>
      <c r="D54" s="101"/>
      <c r="E54" s="101"/>
      <c r="F54" s="101"/>
      <c r="G54" s="102"/>
      <c r="H54" s="65">
        <v>1</v>
      </c>
      <c r="I54" s="91"/>
      <c r="J54" s="92"/>
      <c r="K54" s="92"/>
      <c r="L54" s="92"/>
      <c r="M54" s="93"/>
      <c r="N54" s="62"/>
    </row>
    <row r="55" spans="1:14" ht="30.75" customHeight="1">
      <c r="A55" s="58" t="s">
        <v>163</v>
      </c>
      <c r="B55" s="94" t="s">
        <v>236</v>
      </c>
      <c r="C55" s="95"/>
      <c r="D55" s="95"/>
      <c r="E55" s="95"/>
      <c r="F55" s="95"/>
      <c r="G55" s="96"/>
      <c r="H55" s="66">
        <v>1</v>
      </c>
    </row>
    <row r="56" spans="1:14" s="2" customFormat="1" ht="24.75" customHeight="1">
      <c r="A56" s="68"/>
      <c r="B56" s="97" t="s">
        <v>237</v>
      </c>
      <c r="C56" s="98"/>
      <c r="D56" s="98"/>
      <c r="E56" s="98"/>
      <c r="F56" s="98"/>
      <c r="G56" s="99"/>
      <c r="H56" s="67">
        <v>1</v>
      </c>
    </row>
    <row r="57" spans="1:14" s="2" customFormat="1" ht="33" customHeight="1" thickBot="1">
      <c r="A57" s="69"/>
      <c r="B57" s="85" t="s">
        <v>238</v>
      </c>
      <c r="C57" s="86"/>
      <c r="D57" s="86"/>
      <c r="E57" s="86"/>
      <c r="F57" s="86"/>
      <c r="G57" s="87"/>
      <c r="H57" s="59">
        <v>1</v>
      </c>
    </row>
    <row r="58" spans="1:14" s="2" customFormat="1">
      <c r="D58" s="28"/>
    </row>
    <row r="59" spans="1:14" s="2" customFormat="1">
      <c r="D59" s="28"/>
    </row>
  </sheetData>
  <sortState ref="A4:L46">
    <sortCondition descending="1" ref="I4:I46"/>
  </sortState>
  <mergeCells count="15">
    <mergeCell ref="I50:M50"/>
    <mergeCell ref="I48:M48"/>
    <mergeCell ref="I49:M49"/>
    <mergeCell ref="I47:M47"/>
    <mergeCell ref="B52:G52"/>
    <mergeCell ref="A47:G47"/>
    <mergeCell ref="B49:G49"/>
    <mergeCell ref="B57:G57"/>
    <mergeCell ref="I51:M51"/>
    <mergeCell ref="I52:M52"/>
    <mergeCell ref="I53:M53"/>
    <mergeCell ref="I54:M54"/>
    <mergeCell ref="B55:G55"/>
    <mergeCell ref="B56:G56"/>
    <mergeCell ref="B54:G54"/>
  </mergeCells>
  <phoneticPr fontId="3" type="noConversion"/>
  <pageMargins left="0.24" right="0.16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12公管体</vt:lpstr>
      <vt:lpstr>13公管</vt:lpstr>
      <vt:lpstr>13教育</vt:lpstr>
      <vt:lpstr>13体经</vt:lpstr>
      <vt:lpstr>13运动训练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cp:lastPrinted>2016-09-19T07:21:23Z</cp:lastPrinted>
  <dcterms:created xsi:type="dcterms:W3CDTF">2016-07-13T00:27:03Z</dcterms:created>
  <dcterms:modified xsi:type="dcterms:W3CDTF">2016-09-20T02:12:41Z</dcterms:modified>
</cp:coreProperties>
</file>